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ulie/Documents/GRANT ADMINISTRATION/2021 CalOES CO Program Take 2/Forms/"/>
    </mc:Choice>
  </mc:AlternateContent>
  <xr:revisionPtr revIDLastSave="0" documentId="8_{4D6BF3D5-B89A-0F41-8030-504A8D5C718F}" xr6:coauthVersionLast="36" xr6:coauthVersionMax="36" xr10:uidLastSave="{00000000-0000-0000-0000-000000000000}"/>
  <bookViews>
    <workbookView xWindow="3860" yWindow="4100" windowWidth="29040" windowHeight="15840" xr2:uid="{00000000-000D-0000-FFFF-FFFF00000000}"/>
  </bookViews>
  <sheets>
    <sheet name="Sheet1" sheetId="1" r:id="rId1"/>
    <sheet name="Sample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H23" i="1"/>
  <c r="F33" i="1"/>
  <c r="K33" i="1"/>
  <c r="K35" i="1"/>
  <c r="K36" i="1"/>
  <c r="K65" i="1"/>
  <c r="K66" i="1"/>
  <c r="K64" i="1"/>
  <c r="J22" i="1"/>
  <c r="J19" i="1"/>
  <c r="J16" i="1"/>
  <c r="J13" i="1"/>
  <c r="J10" i="1"/>
  <c r="R16" i="2"/>
  <c r="Q16" i="2"/>
  <c r="K10" i="2"/>
  <c r="K13" i="2"/>
  <c r="K16" i="2"/>
  <c r="K19" i="2"/>
  <c r="K22" i="2"/>
  <c r="K23" i="2"/>
  <c r="F29" i="2"/>
  <c r="K29" i="2"/>
  <c r="F30" i="2"/>
  <c r="K30" i="2"/>
  <c r="F31" i="2"/>
  <c r="K31" i="2"/>
  <c r="F32" i="2"/>
  <c r="K32" i="2"/>
  <c r="H23" i="2"/>
  <c r="K33" i="2"/>
  <c r="K35" i="2"/>
  <c r="K36" i="2"/>
  <c r="K42" i="2"/>
  <c r="K43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8" i="2"/>
  <c r="K10" i="1"/>
  <c r="K13" i="1"/>
  <c r="K16" i="1"/>
  <c r="K19" i="1"/>
  <c r="K22" i="1"/>
  <c r="K23" i="1"/>
  <c r="K42" i="1"/>
  <c r="K43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30" i="1"/>
  <c r="K31" i="1"/>
  <c r="K32" i="1"/>
  <c r="K29" i="1"/>
  <c r="K68" i="1"/>
</calcChain>
</file>

<file path=xl/sharedStrings.xml><?xml version="1.0" encoding="utf-8"?>
<sst xmlns="http://schemas.openxmlformats.org/spreadsheetml/2006/main" count="234" uniqueCount="113">
  <si>
    <t>Name/Position/Narrative</t>
  </si>
  <si>
    <t>Computation</t>
  </si>
  <si>
    <t>Annual Salary</t>
  </si>
  <si>
    <t>x</t>
  </si>
  <si>
    <t>% on Project</t>
  </si>
  <si>
    <t># of Years</t>
  </si>
  <si>
    <t>Cost</t>
  </si>
  <si>
    <t>TOTAL PERSONNEL</t>
  </si>
  <si>
    <t>FTE</t>
  </si>
  <si>
    <t>A. Personnel and Narrative:</t>
  </si>
  <si>
    <t>Fringe benefits are calculated based on actual rates paid by the agency for personnel and based on the salary listed above.  There is no overtime anticipated.</t>
  </si>
  <si>
    <t>Social Security Employer Payroll Tax</t>
  </si>
  <si>
    <t>Rate</t>
  </si>
  <si>
    <t>Medicare Employer Payroll Tax</t>
  </si>
  <si>
    <t>Total Salaries/FTE</t>
  </si>
  <si>
    <t>Pension</t>
  </si>
  <si>
    <t>Workers Compensation Insurance</t>
  </si>
  <si>
    <t>State Unemployment Tax on first $7,000</t>
  </si>
  <si>
    <t>Health Insurance based on actual cost</t>
  </si>
  <si>
    <t>B. Fringe Benefits and Narrative:</t>
  </si>
  <si>
    <t>Project related travel.</t>
  </si>
  <si>
    <t>Type</t>
  </si>
  <si>
    <t>TOTAL PERSONNEL &amp; FRINGE BENEFITS</t>
  </si>
  <si>
    <t>TOTAL REQUESTED</t>
  </si>
  <si>
    <t>Fill in only yellow spaces</t>
  </si>
  <si>
    <t>Miles</t>
  </si>
  <si>
    <t>TOTAL STAFF TRAVEL</t>
  </si>
  <si>
    <t>C. Staff Travel</t>
  </si>
  <si>
    <t>D. Other Costs</t>
  </si>
  <si>
    <t>Agency Name</t>
  </si>
  <si>
    <t>02-24-2020 to 07-31-2020</t>
  </si>
  <si>
    <t xml:space="preserve">Employee Name  </t>
  </si>
  <si>
    <t>Title</t>
  </si>
  <si>
    <t>Job Narrative</t>
  </si>
  <si>
    <t>These are fixed rates and should not be changed</t>
  </si>
  <si>
    <t xml:space="preserve">Mileage </t>
  </si>
  <si>
    <t>Utility Assistance</t>
  </si>
  <si>
    <t>IT Support</t>
  </si>
  <si>
    <t>Laptops/Tablets</t>
  </si>
  <si>
    <t>Cell Phones</t>
  </si>
  <si>
    <t>Cell Service/Data Service</t>
  </si>
  <si>
    <t>Video Conferencing Memberships</t>
  </si>
  <si>
    <t>AV Equipment</t>
  </si>
  <si>
    <t>Hazard Pay (attach Company Policy)</t>
  </si>
  <si>
    <t>Administrative Time Off (attach Company Policy)</t>
  </si>
  <si>
    <t>Overtime</t>
  </si>
  <si>
    <t>Other Costs</t>
  </si>
  <si>
    <t>Other: (please list)</t>
  </si>
  <si>
    <t>Emergency Shelter/Housing</t>
  </si>
  <si>
    <t>Emergency Food/Clothing/Personal Care Items (inc Gift Cards)</t>
  </si>
  <si>
    <t>Indirect Costs</t>
  </si>
  <si>
    <t>enter % in yellow box</t>
  </si>
  <si>
    <t>if Indirect costs are above 10% de mimimus, please attach approved rate letter</t>
  </si>
  <si>
    <t>Total Operating</t>
  </si>
  <si>
    <t>Total Personnel, Mileage &amp; Operating</t>
  </si>
  <si>
    <t>Total Fringe Benefits</t>
  </si>
  <si>
    <t>Hope Community Services</t>
  </si>
  <si>
    <t>Sue Jones</t>
  </si>
  <si>
    <t>CEO</t>
  </si>
  <si>
    <t xml:space="preserve">Responsible for the overall administration of the agency and grant activities. </t>
  </si>
  <si>
    <t>Mary Belle</t>
  </si>
  <si>
    <t>Joe Rodriguez</t>
  </si>
  <si>
    <t>Project Coordinator</t>
  </si>
  <si>
    <t xml:space="preserve">Project lead, responsible for project implementation and coordination </t>
  </si>
  <si>
    <t>Provides peer counseling and support</t>
  </si>
  <si>
    <t>Community Outreach/Advocate</t>
  </si>
  <si>
    <t>Provides administrative and fiscal support</t>
  </si>
  <si>
    <t>Bookkeeper</t>
  </si>
  <si>
    <t>Administrative Assistant</t>
  </si>
  <si>
    <t>Provides administrative support for staff</t>
  </si>
  <si>
    <t>Katie Watkins</t>
  </si>
  <si>
    <t>Janet Craig</t>
  </si>
  <si>
    <t xml:space="preserve">CEO spends 20% of her time over the 5 month + 1 week period </t>
  </si>
  <si>
    <t>.4356 = 5 months + 1 week out of the year</t>
  </si>
  <si>
    <t># of days</t>
  </si>
  <si>
    <t>Total days</t>
  </si>
  <si>
    <t>%</t>
  </si>
  <si>
    <t>If she was working only one month at 20%, you will need to figure her percentage</t>
  </si>
  <si>
    <t>You would change her percentage to 3.77%</t>
  </si>
  <si>
    <t>Taxes are fixed, so they automatically calculate</t>
  </si>
  <si>
    <t>You are paying for cell service and/or internet</t>
  </si>
  <si>
    <t>You purchased licenses for video conferencing, such as Zoom</t>
  </si>
  <si>
    <t>You purchased equipment needed for video conferencing, podcasts, etc.</t>
  </si>
  <si>
    <t>Hazard pay only if you already have a Company Policy covering it.  You can add it here or above in salaries</t>
  </si>
  <si>
    <t>Admin time off only if you already have a Company Policy covering it.  You can add it here or above in salaries</t>
  </si>
  <si>
    <t>Overtime due to COVID work.  You can add it here or above in salaries</t>
  </si>
  <si>
    <t>If you have other expenses due to COVID, list them here, along with a budget amount</t>
  </si>
  <si>
    <t xml:space="preserve">   Clinic Fees for clients to be tested/seen by Dr.</t>
  </si>
  <si>
    <t>If you have indirect costs, and you are above the 10% de mimimus, please enter the percentage and attach you approved rate letter</t>
  </si>
  <si>
    <t>You paid for housing for clients</t>
  </si>
  <si>
    <t>You paid for IT support through a service</t>
  </si>
  <si>
    <t>This is the amount of your request</t>
  </si>
  <si>
    <t>Enter amounts in yellow boxes only</t>
  </si>
  <si>
    <t>Do not change anything in green boxes.  These are fixed rates and cannot be changed</t>
  </si>
  <si>
    <t>Enter your percentages for Workers Comp and Pension in the yellow boxes</t>
  </si>
  <si>
    <t>01-01-2021 to 07-31-2021</t>
  </si>
  <si>
    <t>This is a set rate and cannot be changed</t>
  </si>
  <si>
    <t>This will be zero, as expenses are later in the year</t>
  </si>
  <si>
    <t xml:space="preserve">Other: please list (must directly result from pandemic) </t>
  </si>
  <si>
    <t>"Other" items are subject to approval</t>
  </si>
  <si>
    <t>If Indirect costs are above 10% de mimimus, please attach approved rate letter</t>
  </si>
  <si>
    <t xml:space="preserve">Enter the amount of health insurance based on your salaries </t>
  </si>
  <si>
    <t xml:space="preserve">If you drive clients to shelters, clinics, etc., figure your mileage using google maps </t>
  </si>
  <si>
    <t>(maps must be attached to invoices and show the calculations for the amt being charged)</t>
  </si>
  <si>
    <t>*If a different amount is approved, you will receive notification and a new budget form</t>
  </si>
  <si>
    <t>You purchased 4 laptops @ $2,000 each</t>
  </si>
  <si>
    <t>You purchased 3 cell phones @ $500 each</t>
  </si>
  <si>
    <t>This will be zero, since these taxes are only collected in the beginning of the calendar year</t>
  </si>
  <si>
    <t xml:space="preserve">For example, if $240,000 is your annual salary cost, then $7,251/$240,000 =  3.02% of your total.  </t>
  </si>
  <si>
    <t>You purchased items for clients, including food, clothing, toiletries, gift cards</t>
  </si>
  <si>
    <t>You paid for utilities for clients (this is not your own utility bill)</t>
  </si>
  <si>
    <t>*These items are subject to approval</t>
  </si>
  <si>
    <t>If your annual health insurance bill is $50,000, then multiply $50,000 x 3.02% = $1,510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</si>
</sst>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0.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0"/>
      <color rgb="FFC0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i/>
      <sz val="14"/>
      <color rgb="FFC00000"/>
      <name val="Calibri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42" fontId="2" fillId="0" borderId="2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1" fillId="0" borderId="0" xfId="0" applyFont="1" applyProtection="1">
      <protection locked="0"/>
    </xf>
    <xf numFmtId="42" fontId="2" fillId="0" borderId="5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6" fontId="2" fillId="3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10" fontId="2" fillId="3" borderId="14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10" fontId="2" fillId="3" borderId="14" xfId="0" applyNumberFormat="1" applyFont="1" applyFill="1" applyBorder="1" applyProtection="1">
      <protection locked="0"/>
    </xf>
    <xf numFmtId="44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2" fontId="2" fillId="3" borderId="12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37" fontId="2" fillId="3" borderId="2" xfId="0" applyNumberFormat="1" applyFont="1" applyFill="1" applyBorder="1" applyProtection="1">
      <protection locked="0"/>
    </xf>
    <xf numFmtId="42" fontId="7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164" fontId="2" fillId="6" borderId="3" xfId="0" applyNumberFormat="1" applyFont="1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42" fontId="7" fillId="0" borderId="0" xfId="0" applyNumberFormat="1" applyFont="1" applyBorder="1" applyProtection="1">
      <protection locked="0"/>
    </xf>
    <xf numFmtId="0" fontId="1" fillId="0" borderId="0" xfId="0" applyFont="1" applyAlignment="1" applyProtection="1">
      <alignment horizontal="left"/>
    </xf>
    <xf numFmtId="0" fontId="3" fillId="2" borderId="7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5" fontId="2" fillId="5" borderId="1" xfId="1" applyNumberFormat="1" applyFont="1" applyFill="1" applyBorder="1" applyProtection="1"/>
    <xf numFmtId="0" fontId="6" fillId="2" borderId="7" xfId="0" applyFont="1" applyFill="1" applyBorder="1" applyAlignment="1" applyProtection="1">
      <alignment horizontal="center"/>
    </xf>
    <xf numFmtId="42" fontId="2" fillId="5" borderId="13" xfId="0" applyNumberFormat="1" applyFont="1" applyFill="1" applyBorder="1" applyProtection="1"/>
    <xf numFmtId="10" fontId="2" fillId="4" borderId="14" xfId="0" applyNumberFormat="1" applyFont="1" applyFill="1" applyBorder="1" applyProtection="1"/>
    <xf numFmtId="0" fontId="2" fillId="4" borderId="13" xfId="0" applyFont="1" applyFill="1" applyBorder="1" applyProtection="1"/>
    <xf numFmtId="10" fontId="2" fillId="0" borderId="14" xfId="0" applyNumberFormat="1" applyFont="1" applyBorder="1" applyProtection="1"/>
    <xf numFmtId="0" fontId="2" fillId="0" borderId="14" xfId="0" applyFont="1" applyBorder="1" applyAlignment="1" applyProtection="1">
      <alignment horizontal="center"/>
    </xf>
    <xf numFmtId="44" fontId="2" fillId="0" borderId="15" xfId="0" applyNumberFormat="1" applyFont="1" applyBorder="1" applyProtection="1"/>
    <xf numFmtId="42" fontId="2" fillId="0" borderId="4" xfId="0" applyNumberFormat="1" applyFont="1" applyBorder="1" applyProtection="1"/>
    <xf numFmtId="42" fontId="2" fillId="0" borderId="1" xfId="0" applyNumberFormat="1" applyFont="1" applyBorder="1" applyProtection="1"/>
    <xf numFmtId="42" fontId="7" fillId="0" borderId="1" xfId="0" applyNumberFormat="1" applyFont="1" applyBorder="1" applyProtection="1"/>
    <xf numFmtId="0" fontId="2" fillId="0" borderId="3" xfId="0" applyFont="1" applyBorder="1" applyAlignment="1" applyProtection="1">
      <alignment horizontal="center"/>
    </xf>
    <xf numFmtId="164" fontId="2" fillId="4" borderId="3" xfId="0" applyNumberFormat="1" applyFont="1" applyFill="1" applyBorder="1" applyProtection="1"/>
    <xf numFmtId="42" fontId="2" fillId="0" borderId="10" xfId="0" applyNumberFormat="1" applyFont="1" applyFill="1" applyBorder="1" applyProtection="1"/>
    <xf numFmtId="0" fontId="2" fillId="0" borderId="1" xfId="0" applyFont="1" applyBorder="1" applyAlignment="1" applyProtection="1">
      <alignment wrapText="1"/>
    </xf>
    <xf numFmtId="42" fontId="5" fillId="0" borderId="0" xfId="0" applyNumberFormat="1" applyFont="1" applyProtection="1"/>
    <xf numFmtId="9" fontId="3" fillId="3" borderId="1" xfId="2" applyFont="1" applyFill="1" applyBorder="1" applyAlignment="1" applyProtection="1">
      <protection locked="0"/>
    </xf>
    <xf numFmtId="0" fontId="2" fillId="0" borderId="8" xfId="0" applyFont="1" applyBorder="1" applyAlignment="1" applyProtection="1">
      <alignment horizontal="center"/>
    </xf>
    <xf numFmtId="42" fontId="2" fillId="0" borderId="12" xfId="0" applyNumberFormat="1" applyFont="1" applyFill="1" applyBorder="1" applyProtection="1"/>
    <xf numFmtId="0" fontId="2" fillId="0" borderId="0" xfId="0" applyFont="1" applyProtection="1"/>
    <xf numFmtId="0" fontId="2" fillId="2" borderId="4" xfId="0" applyFont="1" applyFill="1" applyBorder="1" applyProtection="1"/>
    <xf numFmtId="0" fontId="2" fillId="2" borderId="3" xfId="0" applyFont="1" applyFill="1" applyBorder="1" applyProtection="1"/>
    <xf numFmtId="42" fontId="3" fillId="0" borderId="10" xfId="0" applyNumberFormat="1" applyFont="1" applyFill="1" applyBorder="1" applyProtection="1"/>
    <xf numFmtId="0" fontId="1" fillId="0" borderId="0" xfId="0" applyFont="1" applyAlignment="1" applyProtection="1">
      <alignment horizontal="left"/>
    </xf>
    <xf numFmtId="166" fontId="2" fillId="0" borderId="9" xfId="0" applyNumberFormat="1" applyFont="1" applyBorder="1" applyAlignment="1" applyProtection="1">
      <alignment horizontal="center"/>
    </xf>
    <xf numFmtId="9" fontId="0" fillId="0" borderId="0" xfId="0" applyNumberFormat="1" applyProtection="1">
      <protection locked="0"/>
    </xf>
    <xf numFmtId="9" fontId="2" fillId="3" borderId="8" xfId="2" applyFont="1" applyFill="1" applyBorder="1" applyAlignment="1" applyProtection="1">
      <alignment horizontal="right"/>
      <protection locked="0"/>
    </xf>
    <xf numFmtId="10" fontId="2" fillId="3" borderId="8" xfId="2" applyNumberFormat="1" applyFont="1" applyFill="1" applyBorder="1" applyAlignment="1" applyProtection="1">
      <alignment horizontal="right"/>
      <protection locked="0"/>
    </xf>
    <xf numFmtId="2" fontId="3" fillId="4" borderId="0" xfId="2" applyNumberFormat="1" applyFont="1" applyFill="1" applyProtection="1"/>
    <xf numFmtId="6" fontId="16" fillId="3" borderId="7" xfId="0" applyNumberFormat="1" applyFont="1" applyFill="1" applyBorder="1" applyProtection="1">
      <protection locked="0"/>
    </xf>
    <xf numFmtId="10" fontId="16" fillId="3" borderId="8" xfId="2" applyNumberFormat="1" applyFont="1" applyFill="1" applyBorder="1" applyAlignment="1" applyProtection="1">
      <alignment horizontal="right"/>
      <protection locked="0"/>
    </xf>
    <xf numFmtId="10" fontId="0" fillId="0" borderId="0" xfId="2" applyNumberFormat="1" applyFont="1" applyProtection="1">
      <protection locked="0"/>
    </xf>
    <xf numFmtId="10" fontId="16" fillId="3" borderId="14" xfId="0" applyNumberFormat="1" applyFont="1" applyFill="1" applyBorder="1" applyAlignment="1" applyProtection="1">
      <alignment horizontal="right"/>
      <protection locked="0"/>
    </xf>
    <xf numFmtId="10" fontId="16" fillId="3" borderId="14" xfId="0" applyNumberFormat="1" applyFont="1" applyFill="1" applyBorder="1" applyProtection="1">
      <protection locked="0"/>
    </xf>
    <xf numFmtId="42" fontId="16" fillId="3" borderId="12" xfId="0" applyNumberFormat="1" applyFont="1" applyFill="1" applyBorder="1" applyProtection="1">
      <protection locked="0"/>
    </xf>
    <xf numFmtId="37" fontId="16" fillId="3" borderId="2" xfId="0" applyNumberFormat="1" applyFont="1" applyFill="1" applyBorder="1" applyProtection="1">
      <protection locked="0"/>
    </xf>
    <xf numFmtId="9" fontId="14" fillId="3" borderId="1" xfId="2" applyFont="1" applyFill="1" applyBorder="1" applyAlignment="1" applyProtection="1">
      <protection locked="0"/>
    </xf>
    <xf numFmtId="42" fontId="17" fillId="0" borderId="0" xfId="0" applyNumberFormat="1" applyFont="1" applyProtection="1"/>
    <xf numFmtId="0" fontId="2" fillId="0" borderId="13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horizontal="left" wrapText="1"/>
    </xf>
    <xf numFmtId="0" fontId="2" fillId="0" borderId="15" xfId="0" applyFont="1" applyBorder="1" applyAlignment="1" applyProtection="1">
      <alignment horizontal="left" wrapText="1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37" fontId="2" fillId="0" borderId="13" xfId="0" applyNumberFormat="1" applyFont="1" applyFill="1" applyBorder="1" applyAlignment="1" applyProtection="1">
      <alignment horizontal="left"/>
      <protection locked="0"/>
    </xf>
    <xf numFmtId="37" fontId="2" fillId="0" borderId="14" xfId="0" applyNumberFormat="1" applyFont="1" applyFill="1" applyBorder="1" applyAlignment="1" applyProtection="1">
      <alignment horizontal="left"/>
      <protection locked="0"/>
    </xf>
    <xf numFmtId="37" fontId="2" fillId="0" borderId="15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Fill="1" applyBorder="1" applyAlignment="1" applyProtection="1">
      <alignment horizontal="left" wrapText="1"/>
    </xf>
    <xf numFmtId="0" fontId="2" fillId="0" borderId="14" xfId="0" applyFont="1" applyFill="1" applyBorder="1" applyAlignment="1" applyProtection="1">
      <alignment horizontal="left" wrapText="1"/>
    </xf>
    <xf numFmtId="0" fontId="2" fillId="0" borderId="15" xfId="0" applyFont="1" applyFill="1" applyBorder="1" applyAlignment="1" applyProtection="1">
      <alignment horizontal="left" wrapText="1"/>
    </xf>
    <xf numFmtId="0" fontId="5" fillId="0" borderId="0" xfId="0" applyFont="1" applyAlignment="1" applyProtection="1">
      <alignment horizontal="left"/>
    </xf>
    <xf numFmtId="0" fontId="3" fillId="0" borderId="13" xfId="0" applyFont="1" applyBorder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right"/>
      <protection locked="0"/>
    </xf>
    <xf numFmtId="0" fontId="3" fillId="0" borderId="15" xfId="0" applyFont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42" fontId="7" fillId="0" borderId="13" xfId="0" applyNumberFormat="1" applyFont="1" applyBorder="1" applyAlignment="1" applyProtection="1">
      <alignment horizontal="right"/>
      <protection locked="0"/>
    </xf>
    <xf numFmtId="42" fontId="7" fillId="0" borderId="14" xfId="0" applyNumberFormat="1" applyFont="1" applyBorder="1" applyAlignment="1" applyProtection="1">
      <alignment horizontal="right"/>
      <protection locked="0"/>
    </xf>
    <xf numFmtId="42" fontId="7" fillId="0" borderId="15" xfId="0" applyNumberFormat="1" applyFont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2" fontId="7" fillId="0" borderId="0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0" fontId="2" fillId="0" borderId="7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left" wrapText="1"/>
    </xf>
    <xf numFmtId="0" fontId="1" fillId="2" borderId="10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horizontal="left" wrapText="1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19" fillId="4" borderId="0" xfId="0" applyFont="1" applyFill="1" applyAlignment="1" applyProtection="1">
      <alignment horizontal="left"/>
      <protection locked="0"/>
    </xf>
    <xf numFmtId="0" fontId="19" fillId="7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Alignment="1" applyProtection="1">
      <alignment horizontal="left" wrapText="1"/>
    </xf>
    <xf numFmtId="0" fontId="0" fillId="0" borderId="14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5" fillId="3" borderId="5" xfId="0" applyFont="1" applyFill="1" applyBorder="1" applyAlignment="1" applyProtection="1">
      <alignment horizontal="left"/>
      <protection locked="0"/>
    </xf>
    <xf numFmtId="0" fontId="15" fillId="3" borderId="0" xfId="0" applyFont="1" applyFill="1" applyBorder="1" applyAlignment="1" applyProtection="1">
      <alignment horizontal="left"/>
      <protection locked="0"/>
    </xf>
    <xf numFmtId="0" fontId="15" fillId="3" borderId="6" xfId="0" applyFont="1" applyFill="1" applyBorder="1" applyAlignment="1" applyProtection="1">
      <alignment horizontal="left"/>
      <protection locked="0"/>
    </xf>
    <xf numFmtId="0" fontId="16" fillId="3" borderId="7" xfId="0" applyFont="1" applyFill="1" applyBorder="1" applyAlignment="1" applyProtection="1">
      <alignment horizontal="left" vertical="top" wrapText="1"/>
      <protection locked="0"/>
    </xf>
    <xf numFmtId="0" fontId="16" fillId="3" borderId="8" xfId="0" applyFont="1" applyFill="1" applyBorder="1" applyAlignment="1" applyProtection="1">
      <alignment horizontal="left" vertical="top" wrapText="1"/>
      <protection locked="0"/>
    </xf>
    <xf numFmtId="0" fontId="16" fillId="3" borderId="9" xfId="0" applyFont="1" applyFill="1" applyBorder="1" applyAlignment="1" applyProtection="1">
      <alignment horizontal="left" vertical="top" wrapText="1"/>
      <protection locked="0"/>
    </xf>
    <xf numFmtId="0" fontId="14" fillId="3" borderId="2" xfId="0" applyFont="1" applyFill="1" applyBorder="1" applyAlignment="1" applyProtection="1">
      <alignment horizontal="left" wrapText="1"/>
      <protection locked="0"/>
    </xf>
    <xf numFmtId="0" fontId="14" fillId="3" borderId="3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3" fillId="3" borderId="0" xfId="0" applyFont="1" applyFill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704850</xdr:colOff>
      <xdr:row>33</xdr:row>
      <xdr:rowOff>114300</xdr:rowOff>
    </xdr:from>
    <xdr:to>
      <xdr:col>13</xdr:col>
      <xdr:colOff>9525</xdr:colOff>
      <xdr:row>35</xdr:row>
      <xdr:rowOff>142876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215D0BC-5703-42F6-8614-B1902D8E79DC}"/>
            </a:ext>
          </a:extLst>
        </xdr:cNvPr>
        <xdr:cNvCxnSpPr/>
      </xdr:nvCxnSpPr>
      <xdr:spPr>
        <a:xfrm flipH="1" flipV="1">
          <a:off x="6638925" y="7715250"/>
          <a:ext cx="1219200" cy="409576"/>
        </a:xfrm>
        <a:prstGeom prst="straightConnector1">
          <a:avLst/>
        </a:prstGeom>
        <a:ln w="12700">
          <a:solidFill>
            <a:srgbClr val="C00000"/>
          </a:solidFill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28</xdr:row>
      <xdr:rowOff>123825</xdr:rowOff>
    </xdr:from>
    <xdr:to>
      <xdr:col>12</xdr:col>
      <xdr:colOff>523875</xdr:colOff>
      <xdr:row>28</xdr:row>
      <xdr:rowOff>133350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E6807B9-A618-4B61-81B8-7489B5ABE75B}"/>
            </a:ext>
          </a:extLst>
        </xdr:cNvPr>
        <xdr:cNvCxnSpPr/>
      </xdr:nvCxnSpPr>
      <xdr:spPr>
        <a:xfrm flipH="1" flipV="1">
          <a:off x="6724650" y="6772275"/>
          <a:ext cx="1057275" cy="9525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29</xdr:row>
      <xdr:rowOff>1</xdr:rowOff>
    </xdr:from>
    <xdr:to>
      <xdr:col>12</xdr:col>
      <xdr:colOff>523876</xdr:colOff>
      <xdr:row>29</xdr:row>
      <xdr:rowOff>104775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FF0503F-9C47-4E19-8479-6CD7BC3C53C2}"/>
            </a:ext>
          </a:extLst>
        </xdr:cNvPr>
        <xdr:cNvCxnSpPr/>
      </xdr:nvCxnSpPr>
      <xdr:spPr>
        <a:xfrm flipH="1">
          <a:off x="6705600" y="6838951"/>
          <a:ext cx="1076326" cy="104774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29</xdr:row>
      <xdr:rowOff>38100</xdr:rowOff>
    </xdr:from>
    <xdr:to>
      <xdr:col>13</xdr:col>
      <xdr:colOff>38101</xdr:colOff>
      <xdr:row>32</xdr:row>
      <xdr:rowOff>114300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6A1E14F-0A46-466E-A2C1-9ED56BD8B2FA}"/>
            </a:ext>
          </a:extLst>
        </xdr:cNvPr>
        <xdr:cNvCxnSpPr/>
      </xdr:nvCxnSpPr>
      <xdr:spPr>
        <a:xfrm flipH="1">
          <a:off x="6667500" y="6877050"/>
          <a:ext cx="1219201" cy="647700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32</xdr:row>
      <xdr:rowOff>104775</xdr:rowOff>
    </xdr:from>
    <xdr:to>
      <xdr:col>12</xdr:col>
      <xdr:colOff>542925</xdr:colOff>
      <xdr:row>32</xdr:row>
      <xdr:rowOff>114300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743CE8B-3B82-463F-892F-BF1A0F629749}"/>
            </a:ext>
          </a:extLst>
        </xdr:cNvPr>
        <xdr:cNvCxnSpPr/>
      </xdr:nvCxnSpPr>
      <xdr:spPr>
        <a:xfrm flipH="1" flipV="1">
          <a:off x="6743700" y="7515225"/>
          <a:ext cx="1057275" cy="9525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zoomScaleNormal="100" zoomScalePageLayoutView="150" workbookViewId="0">
      <selection activeCell="A2" sqref="A2:K2"/>
    </sheetView>
  </sheetViews>
  <sheetFormatPr baseColWidth="10" defaultColWidth="8.83203125" defaultRowHeight="15" x14ac:dyDescent="0.2"/>
  <cols>
    <col min="1" max="3" width="8.83203125" style="1"/>
    <col min="4" max="4" width="10.1640625" style="1" customWidth="1"/>
    <col min="5" max="5" width="8.83203125" style="1"/>
    <col min="6" max="6" width="14" style="1" bestFit="1" customWidth="1"/>
    <col min="7" max="7" width="4" style="1" customWidth="1"/>
    <col min="8" max="8" width="10.5" style="1" bestFit="1" customWidth="1"/>
    <col min="9" max="9" width="4.5" style="1" customWidth="1"/>
    <col min="10" max="10" width="10.5" style="1" bestFit="1" customWidth="1"/>
    <col min="11" max="11" width="11" style="1" bestFit="1" customWidth="1"/>
    <col min="12" max="12" width="8.83203125" style="1"/>
    <col min="13" max="13" width="11.5" style="1" customWidth="1"/>
    <col min="14" max="15" width="8.83203125" style="1"/>
    <col min="16" max="16" width="11.5" style="1" customWidth="1"/>
    <col min="17" max="16384" width="8.83203125" style="1"/>
  </cols>
  <sheetData>
    <row r="1" spans="1:12" ht="25.5" customHeight="1" x14ac:dyDescent="0.2">
      <c r="A1" s="141" t="s">
        <v>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2" x14ac:dyDescent="0.2">
      <c r="A2" s="142" t="s">
        <v>95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2" ht="19" x14ac:dyDescent="0.25">
      <c r="A3" s="2"/>
      <c r="B3" s="2"/>
      <c r="C3" s="2"/>
      <c r="D3" s="2"/>
      <c r="E3" s="2"/>
      <c r="F3" s="144" t="s">
        <v>24</v>
      </c>
      <c r="G3" s="144"/>
      <c r="H3" s="144"/>
      <c r="I3" s="144"/>
      <c r="J3" s="144"/>
      <c r="K3" s="144"/>
    </row>
    <row r="4" spans="1:12" x14ac:dyDescent="0.2">
      <c r="F4" s="143" t="s">
        <v>34</v>
      </c>
      <c r="G4" s="143"/>
      <c r="H4" s="143"/>
      <c r="I4" s="143"/>
      <c r="J4" s="143"/>
      <c r="K4" s="143"/>
    </row>
    <row r="5" spans="1:12" x14ac:dyDescent="0.2">
      <c r="A5" s="36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2" x14ac:dyDescent="0.2">
      <c r="A6" s="95" t="s">
        <v>0</v>
      </c>
      <c r="B6" s="96"/>
      <c r="C6" s="96"/>
      <c r="D6" s="96"/>
      <c r="E6" s="97"/>
      <c r="F6" s="95" t="s">
        <v>1</v>
      </c>
      <c r="G6" s="96"/>
      <c r="H6" s="96"/>
      <c r="I6" s="96"/>
      <c r="J6" s="97"/>
      <c r="K6" s="127" t="s">
        <v>6</v>
      </c>
    </row>
    <row r="7" spans="1:12" x14ac:dyDescent="0.2">
      <c r="A7" s="98"/>
      <c r="B7" s="99"/>
      <c r="C7" s="99"/>
      <c r="D7" s="99"/>
      <c r="E7" s="100"/>
      <c r="F7" s="37" t="s">
        <v>2</v>
      </c>
      <c r="G7" s="38" t="s">
        <v>3</v>
      </c>
      <c r="H7" s="38" t="s">
        <v>4</v>
      </c>
      <c r="I7" s="38" t="s">
        <v>3</v>
      </c>
      <c r="J7" s="39" t="s">
        <v>5</v>
      </c>
      <c r="K7" s="128"/>
    </row>
    <row r="8" spans="1:12" x14ac:dyDescent="0.2">
      <c r="A8" s="138" t="s">
        <v>31</v>
      </c>
      <c r="B8" s="139"/>
      <c r="C8" s="139"/>
      <c r="D8" s="139"/>
      <c r="E8" s="140"/>
      <c r="F8" s="4"/>
      <c r="G8" s="5"/>
      <c r="H8" s="5"/>
      <c r="I8" s="5"/>
      <c r="J8" s="6"/>
      <c r="K8" s="7"/>
      <c r="L8" s="8"/>
    </row>
    <row r="9" spans="1:12" x14ac:dyDescent="0.2">
      <c r="A9" s="131" t="s">
        <v>32</v>
      </c>
      <c r="B9" s="132"/>
      <c r="C9" s="132"/>
      <c r="D9" s="132"/>
      <c r="E9" s="133"/>
      <c r="F9" s="9"/>
      <c r="G9" s="10"/>
      <c r="H9" s="10"/>
      <c r="I9" s="10"/>
      <c r="J9" s="11"/>
      <c r="K9" s="12"/>
    </row>
    <row r="10" spans="1:12" ht="27" customHeight="1" x14ac:dyDescent="0.2">
      <c r="A10" s="135" t="s">
        <v>33</v>
      </c>
      <c r="B10" s="136"/>
      <c r="C10" s="136"/>
      <c r="D10" s="136"/>
      <c r="E10" s="137"/>
      <c r="F10" s="13"/>
      <c r="G10" s="58" t="s">
        <v>3</v>
      </c>
      <c r="H10" s="68"/>
      <c r="I10" s="58" t="s">
        <v>3</v>
      </c>
      <c r="J10" s="65">
        <f>2/12</f>
        <v>0.16666666666666666</v>
      </c>
      <c r="K10" s="59">
        <f>F10*H10*J10</f>
        <v>0</v>
      </c>
    </row>
    <row r="11" spans="1:12" ht="15" customHeight="1" x14ac:dyDescent="0.2">
      <c r="A11" s="138" t="s">
        <v>31</v>
      </c>
      <c r="B11" s="139"/>
      <c r="C11" s="139"/>
      <c r="D11" s="139"/>
      <c r="E11" s="140"/>
      <c r="F11" s="4"/>
      <c r="G11" s="5"/>
      <c r="H11" s="5"/>
      <c r="I11" s="5"/>
      <c r="J11" s="6"/>
      <c r="K11" s="7"/>
    </row>
    <row r="12" spans="1:12" x14ac:dyDescent="0.2">
      <c r="A12" s="131" t="s">
        <v>32</v>
      </c>
      <c r="B12" s="132"/>
      <c r="C12" s="132"/>
      <c r="D12" s="132"/>
      <c r="E12" s="133"/>
      <c r="F12" s="9"/>
      <c r="G12" s="10"/>
      <c r="H12" s="10"/>
      <c r="I12" s="10"/>
      <c r="J12" s="11"/>
      <c r="K12" s="12"/>
    </row>
    <row r="13" spans="1:12" ht="27" customHeight="1" x14ac:dyDescent="0.2">
      <c r="A13" s="135" t="s">
        <v>33</v>
      </c>
      <c r="B13" s="136"/>
      <c r="C13" s="136"/>
      <c r="D13" s="136"/>
      <c r="E13" s="137"/>
      <c r="F13" s="13"/>
      <c r="G13" s="58" t="s">
        <v>3</v>
      </c>
      <c r="H13" s="67"/>
      <c r="I13" s="58" t="s">
        <v>3</v>
      </c>
      <c r="J13" s="65">
        <f>2/12</f>
        <v>0.16666666666666666</v>
      </c>
      <c r="K13" s="59">
        <f>F13*H13*J13</f>
        <v>0</v>
      </c>
    </row>
    <row r="14" spans="1:12" ht="15" customHeight="1" x14ac:dyDescent="0.2">
      <c r="A14" s="138" t="s">
        <v>31</v>
      </c>
      <c r="B14" s="139"/>
      <c r="C14" s="139"/>
      <c r="D14" s="139"/>
      <c r="E14" s="140"/>
      <c r="F14" s="4"/>
      <c r="G14" s="5"/>
      <c r="H14" s="5"/>
      <c r="I14" s="5"/>
      <c r="J14" s="6"/>
      <c r="K14" s="7"/>
    </row>
    <row r="15" spans="1:12" x14ac:dyDescent="0.2">
      <c r="A15" s="131" t="s">
        <v>32</v>
      </c>
      <c r="B15" s="132"/>
      <c r="C15" s="132"/>
      <c r="D15" s="132"/>
      <c r="E15" s="133"/>
      <c r="F15" s="9"/>
      <c r="G15" s="10"/>
      <c r="H15" s="10"/>
      <c r="I15" s="10"/>
      <c r="J15" s="11"/>
      <c r="K15" s="12"/>
    </row>
    <row r="16" spans="1:12" ht="27" customHeight="1" x14ac:dyDescent="0.2">
      <c r="A16" s="135" t="s">
        <v>33</v>
      </c>
      <c r="B16" s="136"/>
      <c r="C16" s="136"/>
      <c r="D16" s="136"/>
      <c r="E16" s="137"/>
      <c r="F16" s="13"/>
      <c r="G16" s="58" t="s">
        <v>3</v>
      </c>
      <c r="H16" s="67"/>
      <c r="I16" s="58" t="s">
        <v>3</v>
      </c>
      <c r="J16" s="65">
        <f>2/12</f>
        <v>0.16666666666666666</v>
      </c>
      <c r="K16" s="59">
        <f>F16*H16*J16</f>
        <v>0</v>
      </c>
    </row>
    <row r="17" spans="1:16" ht="15" customHeight="1" x14ac:dyDescent="0.2">
      <c r="A17" s="138" t="s">
        <v>31</v>
      </c>
      <c r="B17" s="139"/>
      <c r="C17" s="139"/>
      <c r="D17" s="139"/>
      <c r="E17" s="140"/>
      <c r="F17" s="4"/>
      <c r="G17" s="5"/>
      <c r="H17" s="5"/>
      <c r="I17" s="5"/>
      <c r="J17" s="6"/>
      <c r="K17" s="7"/>
    </row>
    <row r="18" spans="1:16" x14ac:dyDescent="0.2">
      <c r="A18" s="131" t="s">
        <v>32</v>
      </c>
      <c r="B18" s="132"/>
      <c r="C18" s="132"/>
      <c r="D18" s="132"/>
      <c r="E18" s="133"/>
      <c r="F18" s="9"/>
      <c r="G18" s="10"/>
      <c r="H18" s="10"/>
      <c r="I18" s="10"/>
      <c r="J18" s="11"/>
      <c r="K18" s="12"/>
    </row>
    <row r="19" spans="1:16" ht="27" customHeight="1" x14ac:dyDescent="0.2">
      <c r="A19" s="135" t="s">
        <v>33</v>
      </c>
      <c r="B19" s="136"/>
      <c r="C19" s="136"/>
      <c r="D19" s="136"/>
      <c r="E19" s="137"/>
      <c r="F19" s="13"/>
      <c r="G19" s="58" t="s">
        <v>3</v>
      </c>
      <c r="H19" s="67"/>
      <c r="I19" s="58" t="s">
        <v>3</v>
      </c>
      <c r="J19" s="65">
        <f>2/12</f>
        <v>0.16666666666666666</v>
      </c>
      <c r="K19" s="59">
        <f>F19*H19*J19</f>
        <v>0</v>
      </c>
    </row>
    <row r="20" spans="1:16" ht="15" customHeight="1" x14ac:dyDescent="0.2">
      <c r="A20" s="138" t="s">
        <v>31</v>
      </c>
      <c r="B20" s="139"/>
      <c r="C20" s="139"/>
      <c r="D20" s="139"/>
      <c r="E20" s="140"/>
      <c r="F20" s="4"/>
      <c r="G20" s="5"/>
      <c r="H20" s="5"/>
      <c r="I20" s="5"/>
      <c r="J20" s="6"/>
      <c r="K20" s="7"/>
    </row>
    <row r="21" spans="1:16" ht="15" customHeight="1" x14ac:dyDescent="0.2">
      <c r="A21" s="131" t="s">
        <v>32</v>
      </c>
      <c r="B21" s="132"/>
      <c r="C21" s="132"/>
      <c r="D21" s="132"/>
      <c r="E21" s="133"/>
      <c r="F21" s="9"/>
      <c r="G21" s="10"/>
      <c r="H21" s="10"/>
      <c r="I21" s="10"/>
      <c r="J21" s="11"/>
      <c r="K21" s="12"/>
    </row>
    <row r="22" spans="1:16" ht="27" customHeight="1" x14ac:dyDescent="0.2">
      <c r="A22" s="135" t="s">
        <v>33</v>
      </c>
      <c r="B22" s="136"/>
      <c r="C22" s="136"/>
      <c r="D22" s="136"/>
      <c r="E22" s="137"/>
      <c r="F22" s="13"/>
      <c r="G22" s="58" t="s">
        <v>3</v>
      </c>
      <c r="H22" s="67"/>
      <c r="I22" s="58" t="s">
        <v>3</v>
      </c>
      <c r="J22" s="65">
        <f>2/12</f>
        <v>0.16666666666666666</v>
      </c>
      <c r="K22" s="59">
        <f>F22*H22*J22</f>
        <v>0</v>
      </c>
    </row>
    <row r="23" spans="1:16" ht="20.25" customHeight="1" x14ac:dyDescent="0.2">
      <c r="A23" s="14"/>
      <c r="B23" s="14"/>
      <c r="C23" s="14"/>
      <c r="D23" s="134" t="s">
        <v>7</v>
      </c>
      <c r="E23" s="134"/>
      <c r="F23" s="40" t="s">
        <v>8</v>
      </c>
      <c r="G23" s="14"/>
      <c r="H23" s="69">
        <f>SUM(H8:H22)</f>
        <v>0</v>
      </c>
      <c r="I23" s="14"/>
      <c r="J23" s="14"/>
      <c r="K23" s="41">
        <f>SUM(K8:K22)</f>
        <v>0</v>
      </c>
    </row>
    <row r="24" spans="1:16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6" x14ac:dyDescent="0.2">
      <c r="A25" s="36" t="s">
        <v>19</v>
      </c>
      <c r="B25" s="36"/>
      <c r="C25" s="36"/>
      <c r="D25" s="36"/>
      <c r="E25" s="36"/>
      <c r="F25" s="36"/>
      <c r="G25" s="36"/>
      <c r="H25" s="36"/>
      <c r="I25" s="36"/>
      <c r="J25" s="36"/>
      <c r="K25" s="60"/>
    </row>
    <row r="26" spans="1:16" ht="27" customHeight="1" x14ac:dyDescent="0.2">
      <c r="A26" s="123" t="s">
        <v>10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6" ht="27.75" customHeight="1" x14ac:dyDescent="0.2">
      <c r="A27" s="95" t="s">
        <v>0</v>
      </c>
      <c r="B27" s="96"/>
      <c r="C27" s="96"/>
      <c r="D27" s="96"/>
      <c r="E27" s="97"/>
      <c r="F27" s="95" t="s">
        <v>1</v>
      </c>
      <c r="G27" s="96"/>
      <c r="H27" s="96"/>
      <c r="I27" s="96"/>
      <c r="J27" s="97"/>
      <c r="K27" s="127" t="s">
        <v>6</v>
      </c>
    </row>
    <row r="28" spans="1:16" x14ac:dyDescent="0.2">
      <c r="A28" s="98"/>
      <c r="B28" s="99"/>
      <c r="C28" s="99"/>
      <c r="D28" s="99"/>
      <c r="E28" s="100"/>
      <c r="F28" s="42" t="s">
        <v>14</v>
      </c>
      <c r="G28" s="38" t="s">
        <v>3</v>
      </c>
      <c r="H28" s="38" t="s">
        <v>12</v>
      </c>
      <c r="I28" s="38" t="s">
        <v>3</v>
      </c>
      <c r="J28" s="39"/>
      <c r="K28" s="128"/>
    </row>
    <row r="29" spans="1:16" x14ac:dyDescent="0.2">
      <c r="A29" s="130" t="s">
        <v>11</v>
      </c>
      <c r="B29" s="130"/>
      <c r="C29" s="130"/>
      <c r="D29" s="130"/>
      <c r="E29" s="130"/>
      <c r="F29" s="43">
        <f>K23</f>
        <v>0</v>
      </c>
      <c r="G29" s="47" t="s">
        <v>3</v>
      </c>
      <c r="H29" s="44">
        <v>6.2E-2</v>
      </c>
      <c r="I29" s="15"/>
      <c r="J29" s="16"/>
      <c r="K29" s="49">
        <f>F29*H29</f>
        <v>0</v>
      </c>
      <c r="M29" s="145" t="s">
        <v>96</v>
      </c>
      <c r="N29" s="145"/>
      <c r="O29" s="145"/>
      <c r="P29" s="145"/>
    </row>
    <row r="30" spans="1:16" ht="15" customHeight="1" x14ac:dyDescent="0.2">
      <c r="A30" s="129" t="s">
        <v>13</v>
      </c>
      <c r="B30" s="129"/>
      <c r="C30" s="129"/>
      <c r="D30" s="129"/>
      <c r="E30" s="129"/>
      <c r="F30" s="43">
        <f>K23</f>
        <v>0</v>
      </c>
      <c r="G30" s="47" t="s">
        <v>3</v>
      </c>
      <c r="H30" s="44">
        <v>1.4500000000000001E-2</v>
      </c>
      <c r="I30" s="15"/>
      <c r="J30" s="16"/>
      <c r="K30" s="49">
        <f>F30*H30</f>
        <v>0</v>
      </c>
      <c r="M30" s="145" t="s">
        <v>96</v>
      </c>
      <c r="N30" s="145"/>
      <c r="O30" s="145"/>
      <c r="P30" s="145"/>
    </row>
    <row r="31" spans="1:16" x14ac:dyDescent="0.2">
      <c r="A31" s="130" t="s">
        <v>16</v>
      </c>
      <c r="B31" s="130"/>
      <c r="C31" s="130"/>
      <c r="D31" s="130"/>
      <c r="E31" s="130"/>
      <c r="F31" s="43">
        <f>K23</f>
        <v>0</v>
      </c>
      <c r="G31" s="47" t="s">
        <v>3</v>
      </c>
      <c r="H31" s="17"/>
      <c r="I31" s="18"/>
      <c r="J31" s="19"/>
      <c r="K31" s="49">
        <f>F31*H31</f>
        <v>0</v>
      </c>
    </row>
    <row r="32" spans="1:16" ht="15" customHeight="1" x14ac:dyDescent="0.2">
      <c r="A32" s="130" t="s">
        <v>15</v>
      </c>
      <c r="B32" s="130"/>
      <c r="C32" s="130"/>
      <c r="D32" s="130"/>
      <c r="E32" s="130"/>
      <c r="F32" s="43">
        <f>K23</f>
        <v>0</v>
      </c>
      <c r="G32" s="47" t="s">
        <v>3</v>
      </c>
      <c r="H32" s="20"/>
      <c r="I32" s="15"/>
      <c r="J32" s="16"/>
      <c r="K32" s="50">
        <f>F32*H32</f>
        <v>0</v>
      </c>
    </row>
    <row r="33" spans="1:16" ht="15" customHeight="1" x14ac:dyDescent="0.2">
      <c r="A33" s="129" t="s">
        <v>17</v>
      </c>
      <c r="B33" s="129"/>
      <c r="C33" s="129"/>
      <c r="D33" s="129"/>
      <c r="E33" s="129"/>
      <c r="F33" s="45">
        <f>H23</f>
        <v>0</v>
      </c>
      <c r="G33" s="47" t="s">
        <v>3</v>
      </c>
      <c r="H33" s="46">
        <v>0</v>
      </c>
      <c r="I33" s="47" t="s">
        <v>3</v>
      </c>
      <c r="J33" s="48">
        <v>7000</v>
      </c>
      <c r="K33" s="50">
        <f>F33*H33*J33</f>
        <v>0</v>
      </c>
      <c r="M33" s="145" t="s">
        <v>97</v>
      </c>
      <c r="N33" s="145"/>
      <c r="O33" s="145"/>
      <c r="P33" s="145"/>
    </row>
    <row r="34" spans="1:16" x14ac:dyDescent="0.2">
      <c r="A34" s="130" t="s">
        <v>18</v>
      </c>
      <c r="B34" s="130"/>
      <c r="C34" s="130"/>
      <c r="D34" s="130"/>
      <c r="E34" s="130"/>
      <c r="F34" s="21"/>
      <c r="G34" s="22"/>
      <c r="H34" s="23"/>
      <c r="I34" s="22"/>
      <c r="J34" s="24"/>
      <c r="K34" s="25"/>
    </row>
    <row r="35" spans="1:16" ht="15" customHeight="1" x14ac:dyDescent="0.2">
      <c r="A35" s="118"/>
      <c r="B35" s="119"/>
      <c r="C35" s="119"/>
      <c r="D35" s="119"/>
      <c r="E35" s="120"/>
      <c r="F35" s="92" t="s">
        <v>55</v>
      </c>
      <c r="G35" s="93"/>
      <c r="H35" s="93"/>
      <c r="I35" s="93"/>
      <c r="J35" s="94"/>
      <c r="K35" s="51">
        <f>SUM(K29:K34)</f>
        <v>0</v>
      </c>
    </row>
    <row r="36" spans="1:16" x14ac:dyDescent="0.2">
      <c r="A36" s="118"/>
      <c r="B36" s="119"/>
      <c r="C36" s="119"/>
      <c r="D36" s="119"/>
      <c r="E36" s="120"/>
      <c r="F36" s="122" t="s">
        <v>22</v>
      </c>
      <c r="G36" s="93"/>
      <c r="H36" s="93"/>
      <c r="I36" s="93"/>
      <c r="J36" s="94"/>
      <c r="K36" s="51">
        <f>K23+K35</f>
        <v>0</v>
      </c>
    </row>
    <row r="37" spans="1:16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6" x14ac:dyDescent="0.2">
      <c r="A38" s="124" t="s">
        <v>27</v>
      </c>
      <c r="B38" s="124"/>
      <c r="C38" s="124"/>
      <c r="D38" s="124"/>
      <c r="E38" s="3"/>
      <c r="F38" s="3"/>
      <c r="G38" s="3"/>
      <c r="H38" s="3"/>
      <c r="I38" s="3"/>
      <c r="J38" s="3"/>
      <c r="K38" s="14"/>
    </row>
    <row r="39" spans="1:16" ht="15.75" customHeight="1" x14ac:dyDescent="0.2">
      <c r="A39" s="123" t="s">
        <v>20</v>
      </c>
      <c r="B39" s="123"/>
      <c r="C39" s="123"/>
      <c r="D39" s="123"/>
      <c r="E39" s="123"/>
      <c r="F39" s="123"/>
      <c r="G39" s="123"/>
      <c r="H39" s="123"/>
      <c r="I39" s="123"/>
      <c r="J39" s="123"/>
      <c r="K39" s="26"/>
    </row>
    <row r="40" spans="1:16" ht="15" customHeight="1" x14ac:dyDescent="0.2">
      <c r="A40" s="95" t="s">
        <v>21</v>
      </c>
      <c r="B40" s="96"/>
      <c r="C40" s="96"/>
      <c r="D40" s="96"/>
      <c r="E40" s="97"/>
      <c r="F40" s="95" t="s">
        <v>1</v>
      </c>
      <c r="G40" s="96"/>
      <c r="H40" s="96"/>
      <c r="I40" s="96"/>
      <c r="J40" s="97"/>
      <c r="K40" s="97" t="s">
        <v>6</v>
      </c>
    </row>
    <row r="41" spans="1:16" x14ac:dyDescent="0.2">
      <c r="A41" s="98"/>
      <c r="B41" s="99"/>
      <c r="C41" s="99"/>
      <c r="D41" s="99"/>
      <c r="E41" s="100"/>
      <c r="F41" s="42" t="s">
        <v>25</v>
      </c>
      <c r="G41" s="38" t="s">
        <v>3</v>
      </c>
      <c r="H41" s="38" t="s">
        <v>12</v>
      </c>
      <c r="I41" s="38"/>
      <c r="J41" s="39"/>
      <c r="K41" s="100"/>
    </row>
    <row r="42" spans="1:16" x14ac:dyDescent="0.2">
      <c r="A42" s="79" t="s">
        <v>35</v>
      </c>
      <c r="B42" s="80"/>
      <c r="C42" s="80"/>
      <c r="D42" s="80"/>
      <c r="E42" s="81"/>
      <c r="F42" s="27"/>
      <c r="G42" s="52" t="s">
        <v>3</v>
      </c>
      <c r="H42" s="53">
        <v>0.56000000000000005</v>
      </c>
      <c r="I42" s="62"/>
      <c r="J42" s="61"/>
      <c r="K42" s="54">
        <f>F42*H42</f>
        <v>0</v>
      </c>
      <c r="M42" s="145" t="s">
        <v>96</v>
      </c>
      <c r="N42" s="145"/>
      <c r="O42" s="145"/>
      <c r="P42" s="145"/>
    </row>
    <row r="43" spans="1:16" ht="30" customHeight="1" x14ac:dyDescent="0.2">
      <c r="A43" s="101"/>
      <c r="B43" s="102"/>
      <c r="C43" s="102"/>
      <c r="D43" s="102"/>
      <c r="E43" s="103"/>
      <c r="F43" s="104" t="s">
        <v>26</v>
      </c>
      <c r="G43" s="105"/>
      <c r="H43" s="105"/>
      <c r="I43" s="105"/>
      <c r="J43" s="106"/>
      <c r="K43" s="51">
        <f>SUM(K42:K42)</f>
        <v>0</v>
      </c>
    </row>
    <row r="44" spans="1:16" s="30" customFormat="1" ht="30" customHeight="1" x14ac:dyDescent="0.2">
      <c r="A44" s="107"/>
      <c r="B44" s="107"/>
      <c r="C44" s="107"/>
      <c r="D44" s="107"/>
      <c r="E44" s="107"/>
      <c r="F44" s="108"/>
      <c r="G44" s="108"/>
      <c r="H44" s="108"/>
      <c r="I44" s="108"/>
      <c r="J44" s="108"/>
      <c r="K44" s="28"/>
      <c r="L44" s="29"/>
    </row>
    <row r="45" spans="1:16" ht="29.25" customHeight="1" x14ac:dyDescent="0.2">
      <c r="A45" s="112" t="s">
        <v>28</v>
      </c>
      <c r="B45" s="113"/>
      <c r="C45" s="113"/>
      <c r="D45" s="113"/>
      <c r="E45" s="114"/>
      <c r="F45" s="95" t="s">
        <v>46</v>
      </c>
      <c r="G45" s="96"/>
      <c r="H45" s="96"/>
      <c r="I45" s="96"/>
      <c r="J45" s="97"/>
      <c r="K45" s="127" t="s">
        <v>6</v>
      </c>
    </row>
    <row r="46" spans="1:16" ht="15" customHeight="1" x14ac:dyDescent="0.2">
      <c r="A46" s="115"/>
      <c r="B46" s="116"/>
      <c r="C46" s="116"/>
      <c r="D46" s="116"/>
      <c r="E46" s="117"/>
      <c r="F46" s="42" t="s">
        <v>6</v>
      </c>
      <c r="G46" s="38"/>
      <c r="H46" s="38"/>
      <c r="I46" s="38"/>
      <c r="J46" s="39"/>
      <c r="K46" s="128"/>
    </row>
    <row r="47" spans="1:16" ht="15" customHeight="1" x14ac:dyDescent="0.2">
      <c r="A47" s="125" t="s">
        <v>48</v>
      </c>
      <c r="B47" s="123"/>
      <c r="C47" s="123"/>
      <c r="D47" s="123"/>
      <c r="E47" s="126"/>
      <c r="F47" s="27"/>
      <c r="G47" s="31"/>
      <c r="H47" s="32"/>
      <c r="I47" s="33"/>
      <c r="J47" s="34"/>
      <c r="K47" s="54">
        <f>F47</f>
        <v>0</v>
      </c>
    </row>
    <row r="48" spans="1:16" ht="30" customHeight="1" x14ac:dyDescent="0.2">
      <c r="A48" s="79" t="s">
        <v>49</v>
      </c>
      <c r="B48" s="80"/>
      <c r="C48" s="80"/>
      <c r="D48" s="80"/>
      <c r="E48" s="81"/>
      <c r="F48" s="27"/>
      <c r="G48" s="31"/>
      <c r="H48" s="32"/>
      <c r="I48" s="33"/>
      <c r="J48" s="34"/>
      <c r="K48" s="54">
        <f t="shared" ref="K48:K63" si="0">F48</f>
        <v>0</v>
      </c>
    </row>
    <row r="49" spans="1:16" ht="15" customHeight="1" x14ac:dyDescent="0.2">
      <c r="A49" s="79" t="s">
        <v>36</v>
      </c>
      <c r="B49" s="80"/>
      <c r="C49" s="80"/>
      <c r="D49" s="80"/>
      <c r="E49" s="81"/>
      <c r="F49" s="27"/>
      <c r="G49" s="31"/>
      <c r="H49" s="32"/>
      <c r="I49" s="33"/>
      <c r="J49" s="34"/>
      <c r="K49" s="54">
        <f t="shared" si="0"/>
        <v>0</v>
      </c>
    </row>
    <row r="50" spans="1:16" ht="15" customHeight="1" x14ac:dyDescent="0.2">
      <c r="A50" s="79" t="s">
        <v>37</v>
      </c>
      <c r="B50" s="80"/>
      <c r="C50" s="80"/>
      <c r="D50" s="80"/>
      <c r="E50" s="81"/>
      <c r="F50" s="27"/>
      <c r="G50" s="31"/>
      <c r="H50" s="32"/>
      <c r="I50" s="33"/>
      <c r="J50" s="34"/>
      <c r="K50" s="54">
        <f t="shared" si="0"/>
        <v>0</v>
      </c>
    </row>
    <row r="51" spans="1:16" ht="15" customHeight="1" x14ac:dyDescent="0.2">
      <c r="A51" s="79" t="s">
        <v>38</v>
      </c>
      <c r="B51" s="80"/>
      <c r="C51" s="80"/>
      <c r="D51" s="80"/>
      <c r="E51" s="81"/>
      <c r="F51" s="27"/>
      <c r="G51" s="31"/>
      <c r="H51" s="32"/>
      <c r="I51" s="33"/>
      <c r="J51" s="34"/>
      <c r="K51" s="54">
        <f t="shared" si="0"/>
        <v>0</v>
      </c>
    </row>
    <row r="52" spans="1:16" ht="15" customHeight="1" x14ac:dyDescent="0.2">
      <c r="A52" s="79" t="s">
        <v>39</v>
      </c>
      <c r="B52" s="80"/>
      <c r="C52" s="80"/>
      <c r="D52" s="80"/>
      <c r="E52" s="81"/>
      <c r="F52" s="27"/>
      <c r="G52" s="31"/>
      <c r="H52" s="32"/>
      <c r="I52" s="33"/>
      <c r="J52" s="34"/>
      <c r="K52" s="54">
        <f t="shared" si="0"/>
        <v>0</v>
      </c>
    </row>
    <row r="53" spans="1:16" ht="15" customHeight="1" x14ac:dyDescent="0.2">
      <c r="A53" s="79" t="s">
        <v>40</v>
      </c>
      <c r="B53" s="80"/>
      <c r="C53" s="80"/>
      <c r="D53" s="80"/>
      <c r="E53" s="81"/>
      <c r="F53" s="27"/>
      <c r="G53" s="31"/>
      <c r="H53" s="32"/>
      <c r="I53" s="33"/>
      <c r="J53" s="34"/>
      <c r="K53" s="54">
        <f t="shared" si="0"/>
        <v>0</v>
      </c>
    </row>
    <row r="54" spans="1:16" ht="15" customHeight="1" x14ac:dyDescent="0.2">
      <c r="A54" s="79" t="s">
        <v>41</v>
      </c>
      <c r="B54" s="80"/>
      <c r="C54" s="80"/>
      <c r="D54" s="80"/>
      <c r="E54" s="81"/>
      <c r="F54" s="27"/>
      <c r="G54" s="31"/>
      <c r="H54" s="32"/>
      <c r="I54" s="33"/>
      <c r="J54" s="34"/>
      <c r="K54" s="54">
        <f t="shared" si="0"/>
        <v>0</v>
      </c>
    </row>
    <row r="55" spans="1:16" ht="15" customHeight="1" x14ac:dyDescent="0.2">
      <c r="A55" s="79" t="s">
        <v>42</v>
      </c>
      <c r="B55" s="80"/>
      <c r="C55" s="80"/>
      <c r="D55" s="80"/>
      <c r="E55" s="81"/>
      <c r="F55" s="27"/>
      <c r="G55" s="31"/>
      <c r="H55" s="32"/>
      <c r="I55" s="33"/>
      <c r="J55" s="34"/>
      <c r="K55" s="54">
        <f t="shared" si="0"/>
        <v>0</v>
      </c>
    </row>
    <row r="56" spans="1:16" ht="15" customHeight="1" x14ac:dyDescent="0.2">
      <c r="A56" s="79" t="s">
        <v>43</v>
      </c>
      <c r="B56" s="80"/>
      <c r="C56" s="80"/>
      <c r="D56" s="80"/>
      <c r="E56" s="81"/>
      <c r="F56" s="27"/>
      <c r="G56" s="31"/>
      <c r="H56" s="32"/>
      <c r="I56" s="33"/>
      <c r="J56" s="34"/>
      <c r="K56" s="54">
        <f t="shared" si="0"/>
        <v>0</v>
      </c>
    </row>
    <row r="57" spans="1:16" ht="15" customHeight="1" x14ac:dyDescent="0.2">
      <c r="A57" s="79" t="s">
        <v>44</v>
      </c>
      <c r="B57" s="80"/>
      <c r="C57" s="80"/>
      <c r="D57" s="80"/>
      <c r="E57" s="81"/>
      <c r="F57" s="27"/>
      <c r="G57" s="31"/>
      <c r="H57" s="32"/>
      <c r="I57" s="33"/>
      <c r="J57" s="34"/>
      <c r="K57" s="54">
        <f t="shared" si="0"/>
        <v>0</v>
      </c>
    </row>
    <row r="58" spans="1:16" ht="15" customHeight="1" x14ac:dyDescent="0.2">
      <c r="A58" s="79" t="s">
        <v>45</v>
      </c>
      <c r="B58" s="80"/>
      <c r="C58" s="80"/>
      <c r="D58" s="80"/>
      <c r="E58" s="81"/>
      <c r="F58" s="27"/>
      <c r="G58" s="31"/>
      <c r="H58" s="32"/>
      <c r="I58" s="33"/>
      <c r="J58" s="34"/>
      <c r="K58" s="54">
        <f t="shared" si="0"/>
        <v>0</v>
      </c>
    </row>
    <row r="59" spans="1:16" ht="15" customHeight="1" x14ac:dyDescent="0.2">
      <c r="A59" s="79" t="s">
        <v>98</v>
      </c>
      <c r="B59" s="80"/>
      <c r="C59" s="80"/>
      <c r="D59" s="80"/>
      <c r="E59" s="81"/>
      <c r="F59" s="27"/>
      <c r="G59" s="31"/>
      <c r="H59" s="32"/>
      <c r="I59" s="33"/>
      <c r="J59" s="34"/>
      <c r="K59" s="54">
        <f t="shared" si="0"/>
        <v>0</v>
      </c>
      <c r="M59" s="146" t="s">
        <v>99</v>
      </c>
      <c r="N59" s="146"/>
      <c r="O59" s="146"/>
      <c r="P59" s="146"/>
    </row>
    <row r="60" spans="1:16" ht="15" customHeight="1" x14ac:dyDescent="0.2">
      <c r="A60" s="82"/>
      <c r="B60" s="83"/>
      <c r="C60" s="83"/>
      <c r="D60" s="83"/>
      <c r="E60" s="84"/>
      <c r="F60" s="27"/>
      <c r="G60" s="31"/>
      <c r="H60" s="32"/>
      <c r="I60" s="33"/>
      <c r="J60" s="34"/>
      <c r="K60" s="54">
        <f t="shared" si="0"/>
        <v>0</v>
      </c>
    </row>
    <row r="61" spans="1:16" ht="15" customHeight="1" x14ac:dyDescent="0.2">
      <c r="A61" s="82"/>
      <c r="B61" s="83"/>
      <c r="C61" s="83"/>
      <c r="D61" s="83"/>
      <c r="E61" s="84"/>
      <c r="F61" s="27"/>
      <c r="G61" s="31"/>
      <c r="H61" s="32"/>
      <c r="I61" s="33"/>
      <c r="J61" s="34"/>
      <c r="K61" s="54">
        <f>F61</f>
        <v>0</v>
      </c>
    </row>
    <row r="62" spans="1:16" ht="15" customHeight="1" x14ac:dyDescent="0.2">
      <c r="A62" s="82"/>
      <c r="B62" s="83"/>
      <c r="C62" s="83"/>
      <c r="D62" s="83"/>
      <c r="E62" s="84"/>
      <c r="F62" s="27"/>
      <c r="G62" s="31"/>
      <c r="H62" s="32"/>
      <c r="I62" s="33"/>
      <c r="J62" s="34"/>
      <c r="K62" s="54">
        <f t="shared" si="0"/>
        <v>0</v>
      </c>
    </row>
    <row r="63" spans="1:16" ht="15" customHeight="1" x14ac:dyDescent="0.2">
      <c r="A63" s="82"/>
      <c r="B63" s="83"/>
      <c r="C63" s="83"/>
      <c r="D63" s="83"/>
      <c r="E63" s="84"/>
      <c r="F63" s="27"/>
      <c r="G63" s="31"/>
      <c r="H63" s="32"/>
      <c r="I63" s="33"/>
      <c r="J63" s="34"/>
      <c r="K63" s="54">
        <f t="shared" si="0"/>
        <v>0</v>
      </c>
    </row>
    <row r="64" spans="1:16" ht="15" customHeight="1" x14ac:dyDescent="0.2">
      <c r="A64" s="88" t="s">
        <v>53</v>
      </c>
      <c r="B64" s="89"/>
      <c r="C64" s="89"/>
      <c r="D64" s="89"/>
      <c r="E64" s="90"/>
      <c r="F64" s="85"/>
      <c r="G64" s="86"/>
      <c r="H64" s="86"/>
      <c r="I64" s="86"/>
      <c r="J64" s="87"/>
      <c r="K64" s="63">
        <f>SUM(K47:K63)</f>
        <v>0</v>
      </c>
    </row>
    <row r="65" spans="1:11" ht="15" customHeight="1" x14ac:dyDescent="0.2">
      <c r="A65" s="88" t="s">
        <v>54</v>
      </c>
      <c r="B65" s="89"/>
      <c r="C65" s="89"/>
      <c r="D65" s="89"/>
      <c r="E65" s="90"/>
      <c r="F65" s="85"/>
      <c r="G65" s="86"/>
      <c r="H65" s="86"/>
      <c r="I65" s="86"/>
      <c r="J65" s="87"/>
      <c r="K65" s="63">
        <f>K36+K43+K64</f>
        <v>0</v>
      </c>
    </row>
    <row r="66" spans="1:11" ht="27.5" customHeight="1" x14ac:dyDescent="0.2">
      <c r="A66" s="109" t="s">
        <v>50</v>
      </c>
      <c r="B66" s="110"/>
      <c r="C66" s="111"/>
      <c r="D66" s="55" t="s">
        <v>51</v>
      </c>
      <c r="E66" s="57"/>
      <c r="F66" s="79" t="s">
        <v>100</v>
      </c>
      <c r="G66" s="80"/>
      <c r="H66" s="80"/>
      <c r="I66" s="80"/>
      <c r="J66" s="81"/>
      <c r="K66" s="51">
        <f>E66*K65</f>
        <v>0</v>
      </c>
    </row>
    <row r="67" spans="1:11" x14ac:dyDescent="0.2">
      <c r="A67" s="121"/>
      <c r="B67" s="121"/>
      <c r="C67" s="121"/>
      <c r="D67" s="121"/>
      <c r="E67" s="121"/>
      <c r="K67" s="35"/>
    </row>
    <row r="68" spans="1:11" x14ac:dyDescent="0.2">
      <c r="A68" s="91" t="s">
        <v>23</v>
      </c>
      <c r="B68" s="91"/>
      <c r="C68" s="91"/>
      <c r="K68" s="56">
        <f>SUM(K65:K66)</f>
        <v>0</v>
      </c>
    </row>
  </sheetData>
  <mergeCells count="80">
    <mergeCell ref="M29:P29"/>
    <mergeCell ref="M30:P30"/>
    <mergeCell ref="M33:P33"/>
    <mergeCell ref="M42:P42"/>
    <mergeCell ref="M59:P59"/>
    <mergeCell ref="K6:K7"/>
    <mergeCell ref="A8:E8"/>
    <mergeCell ref="A9:E9"/>
    <mergeCell ref="A1:K1"/>
    <mergeCell ref="A2:K2"/>
    <mergeCell ref="F4:K4"/>
    <mergeCell ref="F3:K3"/>
    <mergeCell ref="A21:E21"/>
    <mergeCell ref="D23:E23"/>
    <mergeCell ref="A10:E10"/>
    <mergeCell ref="F6:J6"/>
    <mergeCell ref="A6:E7"/>
    <mergeCell ref="A14:E14"/>
    <mergeCell ref="A15:E15"/>
    <mergeCell ref="A16:E16"/>
    <mergeCell ref="A20:E20"/>
    <mergeCell ref="A22:E22"/>
    <mergeCell ref="A17:E17"/>
    <mergeCell ref="A18:E18"/>
    <mergeCell ref="A19:E19"/>
    <mergeCell ref="A11:E11"/>
    <mergeCell ref="A12:E12"/>
    <mergeCell ref="A13:E13"/>
    <mergeCell ref="A27:E28"/>
    <mergeCell ref="F27:J27"/>
    <mergeCell ref="K27:K28"/>
    <mergeCell ref="A29:E29"/>
    <mergeCell ref="A26:K26"/>
    <mergeCell ref="A30:E30"/>
    <mergeCell ref="A31:E31"/>
    <mergeCell ref="A32:E32"/>
    <mergeCell ref="A33:E33"/>
    <mergeCell ref="A34:E34"/>
    <mergeCell ref="K40:K41"/>
    <mergeCell ref="A35:E35"/>
    <mergeCell ref="A67:E67"/>
    <mergeCell ref="A36:E36"/>
    <mergeCell ref="F36:J36"/>
    <mergeCell ref="A39:J39"/>
    <mergeCell ref="A38:D38"/>
    <mergeCell ref="A47:E47"/>
    <mergeCell ref="A64:E64"/>
    <mergeCell ref="F45:J45"/>
    <mergeCell ref="K45:K46"/>
    <mergeCell ref="A61:E61"/>
    <mergeCell ref="A62:E62"/>
    <mergeCell ref="A53:E53"/>
    <mergeCell ref="A54:E54"/>
    <mergeCell ref="A55:E55"/>
    <mergeCell ref="A68:C68"/>
    <mergeCell ref="F35:J35"/>
    <mergeCell ref="A40:E41"/>
    <mergeCell ref="F40:J40"/>
    <mergeCell ref="A48:E48"/>
    <mergeCell ref="A49:E49"/>
    <mergeCell ref="A50:E50"/>
    <mergeCell ref="A51:E51"/>
    <mergeCell ref="A52:E52"/>
    <mergeCell ref="A43:E43"/>
    <mergeCell ref="F43:J43"/>
    <mergeCell ref="A44:E44"/>
    <mergeCell ref="F44:J44"/>
    <mergeCell ref="A42:E42"/>
    <mergeCell ref="A66:C66"/>
    <mergeCell ref="A45:E46"/>
    <mergeCell ref="A56:E56"/>
    <mergeCell ref="F66:J66"/>
    <mergeCell ref="A57:E57"/>
    <mergeCell ref="A58:E58"/>
    <mergeCell ref="A59:E59"/>
    <mergeCell ref="A60:E60"/>
    <mergeCell ref="A63:E63"/>
    <mergeCell ref="F64:J64"/>
    <mergeCell ref="A65:E65"/>
    <mergeCell ref="F65:J65"/>
  </mergeCells>
  <phoneticPr fontId="8" type="noConversion"/>
  <pageMargins left="0.7" right="0.7" top="0.75" bottom="0.75" header="0.3" footer="0.3"/>
  <pageSetup scale="71"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091D-DDFC-427E-A6C3-03C8FB9DFEEF}">
  <sheetPr>
    <tabColor rgb="FFC00000"/>
    <pageSetUpPr fitToPage="1"/>
  </sheetPr>
  <dimension ref="A1:Y70"/>
  <sheetViews>
    <sheetView zoomScaleNormal="100" zoomScalePageLayoutView="150" workbookViewId="0">
      <selection activeCell="U40" sqref="U40"/>
    </sheetView>
  </sheetViews>
  <sheetFormatPr baseColWidth="10" defaultColWidth="8.83203125" defaultRowHeight="15" x14ac:dyDescent="0.2"/>
  <cols>
    <col min="1" max="3" width="8.83203125" style="1"/>
    <col min="4" max="4" width="10.1640625" style="1" customWidth="1"/>
    <col min="5" max="5" width="8.83203125" style="1"/>
    <col min="6" max="6" width="14" style="1" bestFit="1" customWidth="1"/>
    <col min="7" max="7" width="4" style="1" customWidth="1"/>
    <col min="8" max="8" width="10.5" style="1" bestFit="1" customWidth="1"/>
    <col min="9" max="9" width="4.5" style="1" customWidth="1"/>
    <col min="10" max="10" width="10.5" style="1" bestFit="1" customWidth="1"/>
    <col min="11" max="11" width="11" style="1" bestFit="1" customWidth="1"/>
    <col min="12" max="19" width="8.83203125" style="1"/>
    <col min="20" max="20" width="12.5" style="1" customWidth="1"/>
    <col min="21" max="16384" width="8.83203125" style="1"/>
  </cols>
  <sheetData>
    <row r="1" spans="1:22" ht="24.75" customHeight="1" x14ac:dyDescent="0.2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22" x14ac:dyDescent="0.2">
      <c r="A2" s="142" t="s">
        <v>30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22" ht="19" x14ac:dyDescent="0.25">
      <c r="A3" s="2"/>
      <c r="B3" s="2"/>
      <c r="C3" s="2"/>
      <c r="D3" s="2"/>
      <c r="E3" s="2"/>
      <c r="F3" s="144" t="s">
        <v>24</v>
      </c>
      <c r="G3" s="144"/>
      <c r="H3" s="144"/>
      <c r="I3" s="144"/>
      <c r="J3" s="144"/>
      <c r="K3" s="144"/>
      <c r="N3" s="1" t="s">
        <v>92</v>
      </c>
    </row>
    <row r="4" spans="1:22" x14ac:dyDescent="0.2">
      <c r="F4" s="143" t="s">
        <v>34</v>
      </c>
      <c r="G4" s="143"/>
      <c r="H4" s="143"/>
      <c r="I4" s="143"/>
      <c r="J4" s="143"/>
      <c r="K4" s="143"/>
      <c r="N4" s="1" t="s">
        <v>93</v>
      </c>
    </row>
    <row r="5" spans="1:22" x14ac:dyDescent="0.2">
      <c r="A5" s="64" t="s">
        <v>9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22" x14ac:dyDescent="0.2">
      <c r="A6" s="95" t="s">
        <v>0</v>
      </c>
      <c r="B6" s="96"/>
      <c r="C6" s="96"/>
      <c r="D6" s="96"/>
      <c r="E6" s="97"/>
      <c r="F6" s="95" t="s">
        <v>1</v>
      </c>
      <c r="G6" s="96"/>
      <c r="H6" s="96"/>
      <c r="I6" s="96"/>
      <c r="J6" s="97"/>
      <c r="K6" s="127" t="s">
        <v>6</v>
      </c>
    </row>
    <row r="7" spans="1:22" x14ac:dyDescent="0.2">
      <c r="A7" s="98"/>
      <c r="B7" s="99"/>
      <c r="C7" s="99"/>
      <c r="D7" s="99"/>
      <c r="E7" s="100"/>
      <c r="F7" s="37" t="s">
        <v>2</v>
      </c>
      <c r="G7" s="38" t="s">
        <v>3</v>
      </c>
      <c r="H7" s="38" t="s">
        <v>4</v>
      </c>
      <c r="I7" s="38" t="s">
        <v>3</v>
      </c>
      <c r="J7" s="39" t="s">
        <v>5</v>
      </c>
      <c r="K7" s="128"/>
    </row>
    <row r="8" spans="1:22" x14ac:dyDescent="0.2">
      <c r="A8" s="159" t="s">
        <v>57</v>
      </c>
      <c r="B8" s="160"/>
      <c r="C8" s="160"/>
      <c r="D8" s="160"/>
      <c r="E8" s="161"/>
      <c r="F8" s="4"/>
      <c r="G8" s="5"/>
      <c r="H8" s="5"/>
      <c r="I8" s="5"/>
      <c r="J8" s="6"/>
      <c r="K8" s="7"/>
      <c r="L8" s="8"/>
    </row>
    <row r="9" spans="1:22" x14ac:dyDescent="0.2">
      <c r="A9" s="153" t="s">
        <v>58</v>
      </c>
      <c r="B9" s="154"/>
      <c r="C9" s="154"/>
      <c r="D9" s="154"/>
      <c r="E9" s="155"/>
      <c r="F9" s="9"/>
      <c r="G9" s="10"/>
      <c r="H9" s="10"/>
      <c r="I9" s="10"/>
      <c r="J9" s="11"/>
      <c r="K9" s="12"/>
    </row>
    <row r="10" spans="1:22" ht="27" customHeight="1" x14ac:dyDescent="0.2">
      <c r="A10" s="156" t="s">
        <v>59</v>
      </c>
      <c r="B10" s="157"/>
      <c r="C10" s="157"/>
      <c r="D10" s="157"/>
      <c r="E10" s="158"/>
      <c r="F10" s="70">
        <v>70000</v>
      </c>
      <c r="G10" s="58" t="s">
        <v>3</v>
      </c>
      <c r="H10" s="71">
        <v>0.1</v>
      </c>
      <c r="I10" s="58" t="s">
        <v>3</v>
      </c>
      <c r="J10" s="65">
        <v>0.16669999999999999</v>
      </c>
      <c r="K10" s="59">
        <f>F10*H10*J10</f>
        <v>1166.8999999999999</v>
      </c>
      <c r="N10" s="1" t="s">
        <v>72</v>
      </c>
      <c r="T10" s="66"/>
    </row>
    <row r="11" spans="1:22" ht="15" customHeight="1" x14ac:dyDescent="0.2">
      <c r="A11" s="159" t="s">
        <v>60</v>
      </c>
      <c r="B11" s="160"/>
      <c r="C11" s="160"/>
      <c r="D11" s="160"/>
      <c r="E11" s="161"/>
      <c r="F11" s="4"/>
      <c r="G11" s="5"/>
      <c r="H11" s="5"/>
      <c r="I11" s="5"/>
      <c r="J11" s="6"/>
      <c r="K11" s="7"/>
      <c r="N11" s="1" t="s">
        <v>73</v>
      </c>
    </row>
    <row r="12" spans="1:22" x14ac:dyDescent="0.2">
      <c r="A12" s="153" t="s">
        <v>65</v>
      </c>
      <c r="B12" s="154"/>
      <c r="C12" s="154"/>
      <c r="D12" s="154"/>
      <c r="E12" s="155"/>
      <c r="F12" s="9"/>
      <c r="G12" s="10"/>
      <c r="H12" s="10"/>
      <c r="I12" s="10"/>
      <c r="J12" s="11"/>
      <c r="K12" s="12"/>
    </row>
    <row r="13" spans="1:22" ht="27" customHeight="1" x14ac:dyDescent="0.2">
      <c r="A13" s="156" t="s">
        <v>64</v>
      </c>
      <c r="B13" s="157"/>
      <c r="C13" s="157"/>
      <c r="D13" s="157"/>
      <c r="E13" s="158"/>
      <c r="F13" s="70">
        <v>40000</v>
      </c>
      <c r="G13" s="58" t="s">
        <v>3</v>
      </c>
      <c r="H13" s="71">
        <v>0.45</v>
      </c>
      <c r="I13" s="58" t="s">
        <v>3</v>
      </c>
      <c r="J13" s="65">
        <v>0.16669999999999999</v>
      </c>
      <c r="K13" s="59">
        <f>F13*H13*J13</f>
        <v>3000.6</v>
      </c>
      <c r="N13" s="147" t="s">
        <v>77</v>
      </c>
      <c r="O13" s="147"/>
      <c r="P13" s="147"/>
      <c r="Q13" s="147"/>
      <c r="R13" s="147"/>
      <c r="S13" s="147"/>
      <c r="T13" s="147"/>
      <c r="U13" s="147"/>
      <c r="V13" s="147"/>
    </row>
    <row r="14" spans="1:22" ht="15" customHeight="1" x14ac:dyDescent="0.2">
      <c r="A14" s="159" t="s">
        <v>61</v>
      </c>
      <c r="B14" s="160"/>
      <c r="C14" s="160"/>
      <c r="D14" s="160"/>
      <c r="E14" s="161"/>
      <c r="F14" s="4"/>
      <c r="G14" s="5"/>
      <c r="H14" s="5"/>
      <c r="I14" s="5"/>
      <c r="J14" s="6"/>
      <c r="K14" s="7"/>
      <c r="N14" s="152" t="s">
        <v>76</v>
      </c>
      <c r="O14" s="152" t="s">
        <v>74</v>
      </c>
      <c r="P14" s="151" t="s">
        <v>75</v>
      </c>
    </row>
    <row r="15" spans="1:22" x14ac:dyDescent="0.2">
      <c r="A15" s="153" t="s">
        <v>62</v>
      </c>
      <c r="B15" s="154"/>
      <c r="C15" s="154"/>
      <c r="D15" s="154"/>
      <c r="E15" s="155"/>
      <c r="F15" s="9"/>
      <c r="G15" s="10"/>
      <c r="H15" s="10"/>
      <c r="I15" s="10"/>
      <c r="J15" s="11"/>
      <c r="K15" s="12"/>
      <c r="N15" s="152"/>
      <c r="O15" s="152"/>
      <c r="P15" s="151"/>
    </row>
    <row r="16" spans="1:22" ht="27" customHeight="1" x14ac:dyDescent="0.2">
      <c r="A16" s="156" t="s">
        <v>63</v>
      </c>
      <c r="B16" s="157"/>
      <c r="C16" s="157"/>
      <c r="D16" s="157"/>
      <c r="E16" s="158"/>
      <c r="F16" s="70">
        <v>50000</v>
      </c>
      <c r="G16" s="58" t="s">
        <v>3</v>
      </c>
      <c r="H16" s="71">
        <v>0.2</v>
      </c>
      <c r="I16" s="58" t="s">
        <v>3</v>
      </c>
      <c r="J16" s="65">
        <v>0.16669999999999999</v>
      </c>
      <c r="K16" s="59">
        <f>F16*H16*J16</f>
        <v>1666.9999999999998</v>
      </c>
      <c r="N16" s="66">
        <v>0.2</v>
      </c>
      <c r="O16" s="1">
        <v>30</v>
      </c>
      <c r="P16" s="1">
        <v>159</v>
      </c>
      <c r="Q16" s="1">
        <f>N16*(O16/P16)</f>
        <v>3.7735849056603779E-2</v>
      </c>
      <c r="R16" s="72">
        <f>Q16</f>
        <v>3.7735849056603779E-2</v>
      </c>
      <c r="S16" s="1" t="s">
        <v>78</v>
      </c>
    </row>
    <row r="17" spans="1:22" ht="15" customHeight="1" x14ac:dyDescent="0.2">
      <c r="A17" s="159" t="s">
        <v>71</v>
      </c>
      <c r="B17" s="160"/>
      <c r="C17" s="160"/>
      <c r="D17" s="160"/>
      <c r="E17" s="161"/>
      <c r="F17" s="4"/>
      <c r="G17" s="5"/>
      <c r="H17" s="5"/>
      <c r="I17" s="5"/>
      <c r="J17" s="6"/>
      <c r="K17" s="7"/>
    </row>
    <row r="18" spans="1:22" x14ac:dyDescent="0.2">
      <c r="A18" s="153" t="s">
        <v>67</v>
      </c>
      <c r="B18" s="154"/>
      <c r="C18" s="154"/>
      <c r="D18" s="154"/>
      <c r="E18" s="155"/>
      <c r="F18" s="9"/>
      <c r="G18" s="10"/>
      <c r="H18" s="10"/>
      <c r="I18" s="10"/>
      <c r="J18" s="11"/>
      <c r="K18" s="12"/>
    </row>
    <row r="19" spans="1:22" ht="27" customHeight="1" x14ac:dyDescent="0.2">
      <c r="A19" s="156" t="s">
        <v>66</v>
      </c>
      <c r="B19" s="157"/>
      <c r="C19" s="157"/>
      <c r="D19" s="157"/>
      <c r="E19" s="158"/>
      <c r="F19" s="70">
        <v>45000</v>
      </c>
      <c r="G19" s="58" t="s">
        <v>3</v>
      </c>
      <c r="H19" s="71">
        <v>0.15</v>
      </c>
      <c r="I19" s="58" t="s">
        <v>3</v>
      </c>
      <c r="J19" s="65">
        <v>0.16669999999999999</v>
      </c>
      <c r="K19" s="59">
        <f>F19*H19*J19</f>
        <v>1125.2249999999999</v>
      </c>
    </row>
    <row r="20" spans="1:22" ht="15" customHeight="1" x14ac:dyDescent="0.2">
      <c r="A20" s="159" t="s">
        <v>70</v>
      </c>
      <c r="B20" s="160"/>
      <c r="C20" s="160"/>
      <c r="D20" s="160"/>
      <c r="E20" s="161"/>
      <c r="F20" s="4"/>
      <c r="G20" s="5"/>
      <c r="H20" s="5"/>
      <c r="I20" s="5"/>
      <c r="J20" s="6"/>
      <c r="K20" s="7"/>
    </row>
    <row r="21" spans="1:22" ht="15" customHeight="1" x14ac:dyDescent="0.2">
      <c r="A21" s="153" t="s">
        <v>68</v>
      </c>
      <c r="B21" s="154"/>
      <c r="C21" s="154"/>
      <c r="D21" s="154"/>
      <c r="E21" s="155"/>
      <c r="F21" s="9"/>
      <c r="G21" s="10"/>
      <c r="H21" s="10"/>
      <c r="I21" s="10"/>
      <c r="J21" s="11"/>
      <c r="K21" s="12"/>
    </row>
    <row r="22" spans="1:22" ht="27" customHeight="1" x14ac:dyDescent="0.2">
      <c r="A22" s="156" t="s">
        <v>69</v>
      </c>
      <c r="B22" s="157"/>
      <c r="C22" s="157"/>
      <c r="D22" s="157"/>
      <c r="E22" s="158"/>
      <c r="F22" s="70">
        <v>35000</v>
      </c>
      <c r="G22" s="58" t="s">
        <v>3</v>
      </c>
      <c r="H22" s="71">
        <v>0.05</v>
      </c>
      <c r="I22" s="58" t="s">
        <v>3</v>
      </c>
      <c r="J22" s="65">
        <v>0.16669999999999999</v>
      </c>
      <c r="K22" s="59">
        <f>F22*H22*J22</f>
        <v>291.72499999999997</v>
      </c>
    </row>
    <row r="23" spans="1:22" ht="20.25" customHeight="1" x14ac:dyDescent="0.2">
      <c r="A23" s="14"/>
      <c r="B23" s="14"/>
      <c r="C23" s="14"/>
      <c r="D23" s="134" t="s">
        <v>7</v>
      </c>
      <c r="E23" s="134"/>
      <c r="F23" s="40" t="s">
        <v>8</v>
      </c>
      <c r="G23" s="14"/>
      <c r="H23" s="69">
        <f>SUM(H8:H22)</f>
        <v>0.95000000000000007</v>
      </c>
      <c r="I23" s="14"/>
      <c r="J23" s="14"/>
      <c r="K23" s="41">
        <f>SUM(K8:K22)</f>
        <v>7251.4500000000007</v>
      </c>
    </row>
    <row r="24" spans="1:22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22" x14ac:dyDescent="0.2">
      <c r="A25" s="64" t="s">
        <v>19</v>
      </c>
      <c r="B25" s="64"/>
      <c r="C25" s="64"/>
      <c r="D25" s="64"/>
      <c r="E25" s="64"/>
      <c r="F25" s="64"/>
      <c r="G25" s="64"/>
      <c r="H25" s="64"/>
      <c r="I25" s="64"/>
      <c r="J25" s="64"/>
      <c r="K25" s="60"/>
    </row>
    <row r="26" spans="1:22" ht="27" customHeight="1" x14ac:dyDescent="0.2">
      <c r="A26" s="123" t="s">
        <v>10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22" ht="27.75" customHeight="1" x14ac:dyDescent="0.2">
      <c r="A27" s="95" t="s">
        <v>0</v>
      </c>
      <c r="B27" s="96"/>
      <c r="C27" s="96"/>
      <c r="D27" s="96"/>
      <c r="E27" s="97"/>
      <c r="F27" s="95" t="s">
        <v>1</v>
      </c>
      <c r="G27" s="96"/>
      <c r="H27" s="96"/>
      <c r="I27" s="96"/>
      <c r="J27" s="97"/>
      <c r="K27" s="127" t="s">
        <v>6</v>
      </c>
    </row>
    <row r="28" spans="1:22" x14ac:dyDescent="0.2">
      <c r="A28" s="98"/>
      <c r="B28" s="99"/>
      <c r="C28" s="99"/>
      <c r="D28" s="99"/>
      <c r="E28" s="100"/>
      <c r="F28" s="42" t="s">
        <v>14</v>
      </c>
      <c r="G28" s="38" t="s">
        <v>3</v>
      </c>
      <c r="H28" s="38" t="s">
        <v>12</v>
      </c>
      <c r="I28" s="38" t="s">
        <v>3</v>
      </c>
      <c r="J28" s="39"/>
      <c r="K28" s="128"/>
    </row>
    <row r="29" spans="1:22" x14ac:dyDescent="0.2">
      <c r="A29" s="130" t="s">
        <v>11</v>
      </c>
      <c r="B29" s="130"/>
      <c r="C29" s="130"/>
      <c r="D29" s="130"/>
      <c r="E29" s="130"/>
      <c r="F29" s="43">
        <f>K23</f>
        <v>7251.4500000000007</v>
      </c>
      <c r="G29" s="47" t="s">
        <v>3</v>
      </c>
      <c r="H29" s="44">
        <v>6.2E-2</v>
      </c>
      <c r="I29" s="15"/>
      <c r="J29" s="16"/>
      <c r="K29" s="49">
        <f>F29*H29</f>
        <v>449.58990000000006</v>
      </c>
      <c r="N29" s="1" t="s">
        <v>79</v>
      </c>
    </row>
    <row r="30" spans="1:22" ht="15" customHeight="1" x14ac:dyDescent="0.2">
      <c r="A30" s="129" t="s">
        <v>13</v>
      </c>
      <c r="B30" s="129"/>
      <c r="C30" s="129"/>
      <c r="D30" s="129"/>
      <c r="E30" s="129"/>
      <c r="F30" s="43">
        <f>K23</f>
        <v>7251.4500000000007</v>
      </c>
      <c r="G30" s="47" t="s">
        <v>3</v>
      </c>
      <c r="H30" s="44">
        <v>1.4500000000000001E-2</v>
      </c>
      <c r="I30" s="15"/>
      <c r="J30" s="16"/>
      <c r="K30" s="49">
        <f>F30*H30</f>
        <v>105.14602500000002</v>
      </c>
    </row>
    <row r="31" spans="1:22" x14ac:dyDescent="0.2">
      <c r="A31" s="130" t="s">
        <v>16</v>
      </c>
      <c r="B31" s="130"/>
      <c r="C31" s="130"/>
      <c r="D31" s="130"/>
      <c r="E31" s="130"/>
      <c r="F31" s="43">
        <f>K23</f>
        <v>7251.4500000000007</v>
      </c>
      <c r="G31" s="47" t="s">
        <v>3</v>
      </c>
      <c r="H31" s="73">
        <v>7.0000000000000001E-3</v>
      </c>
      <c r="I31" s="18"/>
      <c r="J31" s="19"/>
      <c r="K31" s="49">
        <f>F31*H31</f>
        <v>50.760150000000003</v>
      </c>
      <c r="N31" s="147" t="s">
        <v>94</v>
      </c>
      <c r="O31" s="147"/>
      <c r="P31" s="147"/>
      <c r="Q31" s="147"/>
      <c r="R31" s="147"/>
      <c r="S31" s="147"/>
      <c r="T31" s="147"/>
      <c r="U31" s="147"/>
      <c r="V31" s="147"/>
    </row>
    <row r="32" spans="1:22" ht="15" customHeight="1" x14ac:dyDescent="0.2">
      <c r="A32" s="130" t="s">
        <v>15</v>
      </c>
      <c r="B32" s="130"/>
      <c r="C32" s="130"/>
      <c r="D32" s="130"/>
      <c r="E32" s="130"/>
      <c r="F32" s="43">
        <f>K23</f>
        <v>7251.4500000000007</v>
      </c>
      <c r="G32" s="47" t="s">
        <v>3</v>
      </c>
      <c r="H32" s="74">
        <v>0.03</v>
      </c>
      <c r="I32" s="15"/>
      <c r="J32" s="16"/>
      <c r="K32" s="50">
        <f>F32*H32</f>
        <v>217.54350000000002</v>
      </c>
    </row>
    <row r="33" spans="1:25" ht="15" customHeight="1" x14ac:dyDescent="0.2">
      <c r="A33" s="129" t="s">
        <v>17</v>
      </c>
      <c r="B33" s="129"/>
      <c r="C33" s="129"/>
      <c r="D33" s="129"/>
      <c r="E33" s="129"/>
      <c r="F33" s="45">
        <v>0</v>
      </c>
      <c r="G33" s="47" t="s">
        <v>3</v>
      </c>
      <c r="H33" s="46">
        <v>0</v>
      </c>
      <c r="I33" s="47" t="s">
        <v>3</v>
      </c>
      <c r="J33" s="48">
        <v>7000</v>
      </c>
      <c r="K33" s="50">
        <f>F33*H33*J33</f>
        <v>0</v>
      </c>
      <c r="N33" s="1" t="s">
        <v>107</v>
      </c>
    </row>
    <row r="34" spans="1:25" x14ac:dyDescent="0.2">
      <c r="A34" s="130" t="s">
        <v>18</v>
      </c>
      <c r="B34" s="130"/>
      <c r="C34" s="130"/>
      <c r="D34" s="130"/>
      <c r="E34" s="130"/>
      <c r="F34" s="21"/>
      <c r="G34" s="22"/>
      <c r="H34" s="23"/>
      <c r="I34" s="22"/>
      <c r="J34" s="24"/>
      <c r="K34" s="75">
        <v>1510</v>
      </c>
      <c r="N34" s="1" t="s">
        <v>101</v>
      </c>
    </row>
    <row r="35" spans="1:25" ht="15" customHeight="1" x14ac:dyDescent="0.2">
      <c r="A35" s="118"/>
      <c r="B35" s="119"/>
      <c r="C35" s="119"/>
      <c r="D35" s="119"/>
      <c r="E35" s="120"/>
      <c r="F35" s="92" t="s">
        <v>55</v>
      </c>
      <c r="G35" s="93"/>
      <c r="H35" s="93"/>
      <c r="I35" s="93"/>
      <c r="J35" s="94"/>
      <c r="K35" s="51">
        <f>SUM(K29:K34)</f>
        <v>2333.0395749999998</v>
      </c>
      <c r="N35" s="147" t="s">
        <v>108</v>
      </c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</row>
    <row r="36" spans="1:25" x14ac:dyDescent="0.2">
      <c r="A36" s="118"/>
      <c r="B36" s="119"/>
      <c r="C36" s="119"/>
      <c r="D36" s="119"/>
      <c r="E36" s="120"/>
      <c r="F36" s="122" t="s">
        <v>22</v>
      </c>
      <c r="G36" s="93"/>
      <c r="H36" s="93"/>
      <c r="I36" s="93"/>
      <c r="J36" s="94"/>
      <c r="K36" s="51">
        <f>K23+K35</f>
        <v>9584.4895749999996</v>
      </c>
      <c r="N36" s="147" t="s">
        <v>112</v>
      </c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</row>
    <row r="37" spans="1: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25" x14ac:dyDescent="0.2">
      <c r="A38" s="124" t="s">
        <v>27</v>
      </c>
      <c r="B38" s="124"/>
      <c r="C38" s="124"/>
      <c r="D38" s="124"/>
      <c r="E38" s="3"/>
      <c r="F38" s="3"/>
      <c r="G38" s="3"/>
      <c r="H38" s="3"/>
      <c r="I38" s="3"/>
      <c r="J38" s="3"/>
      <c r="K38" s="14"/>
    </row>
    <row r="39" spans="1:25" ht="15.75" customHeight="1" x14ac:dyDescent="0.2">
      <c r="A39" s="123" t="s">
        <v>20</v>
      </c>
      <c r="B39" s="123"/>
      <c r="C39" s="123"/>
      <c r="D39" s="123"/>
      <c r="E39" s="123"/>
      <c r="F39" s="123"/>
      <c r="G39" s="123"/>
      <c r="H39" s="123"/>
      <c r="I39" s="123"/>
      <c r="J39" s="123"/>
      <c r="K39" s="26"/>
    </row>
    <row r="40" spans="1:25" ht="15" customHeight="1" x14ac:dyDescent="0.2">
      <c r="A40" s="95" t="s">
        <v>21</v>
      </c>
      <c r="B40" s="96"/>
      <c r="C40" s="96"/>
      <c r="D40" s="96"/>
      <c r="E40" s="97"/>
      <c r="F40" s="95" t="s">
        <v>1</v>
      </c>
      <c r="G40" s="96"/>
      <c r="H40" s="96"/>
      <c r="I40" s="96"/>
      <c r="J40" s="97"/>
      <c r="K40" s="97" t="s">
        <v>6</v>
      </c>
    </row>
    <row r="41" spans="1:25" x14ac:dyDescent="0.2">
      <c r="A41" s="98"/>
      <c r="B41" s="99"/>
      <c r="C41" s="99"/>
      <c r="D41" s="99"/>
      <c r="E41" s="100"/>
      <c r="F41" s="42" t="s">
        <v>25</v>
      </c>
      <c r="G41" s="38" t="s">
        <v>3</v>
      </c>
      <c r="H41" s="38" t="s">
        <v>12</v>
      </c>
      <c r="I41" s="38"/>
      <c r="J41" s="39"/>
      <c r="K41" s="100"/>
    </row>
    <row r="42" spans="1:25" x14ac:dyDescent="0.2">
      <c r="A42" s="79" t="s">
        <v>35</v>
      </c>
      <c r="B42" s="80"/>
      <c r="C42" s="80"/>
      <c r="D42" s="80"/>
      <c r="E42" s="81"/>
      <c r="F42" s="76">
        <v>146</v>
      </c>
      <c r="G42" s="52" t="s">
        <v>3</v>
      </c>
      <c r="H42" s="53">
        <v>0.56000000000000005</v>
      </c>
      <c r="I42" s="62"/>
      <c r="J42" s="61"/>
      <c r="K42" s="54">
        <f>F42*H42</f>
        <v>81.760000000000005</v>
      </c>
      <c r="N42" s="147" t="s">
        <v>102</v>
      </c>
      <c r="O42" s="147"/>
      <c r="P42" s="147"/>
      <c r="Q42" s="147"/>
      <c r="R42" s="147"/>
      <c r="S42" s="147"/>
      <c r="T42" s="147"/>
      <c r="U42" s="147"/>
    </row>
    <row r="43" spans="1:25" ht="18.75" customHeight="1" x14ac:dyDescent="0.2">
      <c r="A43" s="101"/>
      <c r="B43" s="102"/>
      <c r="C43" s="102"/>
      <c r="D43" s="102"/>
      <c r="E43" s="103"/>
      <c r="F43" s="104" t="s">
        <v>26</v>
      </c>
      <c r="G43" s="105"/>
      <c r="H43" s="105"/>
      <c r="I43" s="105"/>
      <c r="J43" s="106"/>
      <c r="K43" s="51">
        <f>SUM(K42:K42)</f>
        <v>81.760000000000005</v>
      </c>
      <c r="N43" s="147" t="s">
        <v>103</v>
      </c>
      <c r="O43" s="147"/>
      <c r="P43" s="147"/>
      <c r="Q43" s="147"/>
      <c r="R43" s="147"/>
      <c r="S43" s="147"/>
      <c r="T43" s="147"/>
      <c r="U43" s="147"/>
      <c r="V43" s="147"/>
    </row>
    <row r="44" spans="1:25" s="30" customFormat="1" ht="30" customHeight="1" x14ac:dyDescent="0.2">
      <c r="A44" s="107"/>
      <c r="B44" s="107"/>
      <c r="C44" s="107"/>
      <c r="D44" s="107"/>
      <c r="E44" s="107"/>
      <c r="F44" s="108"/>
      <c r="G44" s="108"/>
      <c r="H44" s="108"/>
      <c r="I44" s="108"/>
      <c r="J44" s="108"/>
      <c r="K44" s="28"/>
      <c r="L44" s="29"/>
      <c r="N44" s="1"/>
      <c r="O44" s="1"/>
      <c r="P44" s="1"/>
      <c r="Q44" s="1"/>
      <c r="R44" s="1"/>
      <c r="S44" s="1"/>
      <c r="T44" s="1"/>
    </row>
    <row r="45" spans="1:25" ht="29.25" customHeight="1" x14ac:dyDescent="0.2">
      <c r="A45" s="112" t="s">
        <v>28</v>
      </c>
      <c r="B45" s="113"/>
      <c r="C45" s="113"/>
      <c r="D45" s="113"/>
      <c r="E45" s="114"/>
      <c r="F45" s="95" t="s">
        <v>46</v>
      </c>
      <c r="G45" s="96"/>
      <c r="H45" s="96"/>
      <c r="I45" s="96"/>
      <c r="J45" s="97"/>
      <c r="K45" s="127" t="s">
        <v>6</v>
      </c>
      <c r="P45" s="30"/>
      <c r="Q45" s="30"/>
      <c r="R45" s="30"/>
      <c r="S45" s="30"/>
      <c r="T45" s="30"/>
    </row>
    <row r="46" spans="1:25" ht="15" customHeight="1" x14ac:dyDescent="0.2">
      <c r="A46" s="115"/>
      <c r="B46" s="116"/>
      <c r="C46" s="116"/>
      <c r="D46" s="116"/>
      <c r="E46" s="117"/>
      <c r="F46" s="42" t="s">
        <v>6</v>
      </c>
      <c r="G46" s="38"/>
      <c r="H46" s="38"/>
      <c r="I46" s="38"/>
      <c r="J46" s="39"/>
      <c r="K46" s="128"/>
      <c r="N46" s="30"/>
      <c r="O46" s="30"/>
    </row>
    <row r="47" spans="1:25" ht="15" customHeight="1" x14ac:dyDescent="0.2">
      <c r="A47" s="125" t="s">
        <v>48</v>
      </c>
      <c r="B47" s="123"/>
      <c r="C47" s="123"/>
      <c r="D47" s="123"/>
      <c r="E47" s="126"/>
      <c r="F47" s="76">
        <v>11000</v>
      </c>
      <c r="G47" s="31"/>
      <c r="H47" s="32"/>
      <c r="I47" s="33"/>
      <c r="J47" s="34"/>
      <c r="K47" s="54">
        <f>F47</f>
        <v>11000</v>
      </c>
      <c r="N47" s="147" t="s">
        <v>89</v>
      </c>
      <c r="O47" s="147"/>
      <c r="P47" s="147"/>
      <c r="Q47" s="147"/>
      <c r="R47" s="147"/>
      <c r="S47" s="147"/>
      <c r="T47" s="147"/>
      <c r="U47" s="147"/>
      <c r="V47" s="147"/>
      <c r="W47" s="147"/>
      <c r="X47" s="147"/>
    </row>
    <row r="48" spans="1:25" ht="30" customHeight="1" x14ac:dyDescent="0.2">
      <c r="A48" s="79" t="s">
        <v>49</v>
      </c>
      <c r="B48" s="80"/>
      <c r="C48" s="80"/>
      <c r="D48" s="80"/>
      <c r="E48" s="81"/>
      <c r="F48" s="76">
        <v>4488</v>
      </c>
      <c r="G48" s="31"/>
      <c r="H48" s="32"/>
      <c r="I48" s="33"/>
      <c r="J48" s="34"/>
      <c r="K48" s="54">
        <f t="shared" ref="K48:K63" si="0">F48</f>
        <v>4488</v>
      </c>
      <c r="N48" s="147" t="s">
        <v>109</v>
      </c>
      <c r="O48" s="147"/>
      <c r="P48" s="147"/>
      <c r="Q48" s="147"/>
      <c r="R48" s="147"/>
      <c r="S48" s="147"/>
      <c r="T48" s="147"/>
      <c r="U48" s="147"/>
      <c r="V48" s="147"/>
      <c r="W48" s="147"/>
      <c r="X48" s="147"/>
    </row>
    <row r="49" spans="1:24" ht="15" customHeight="1" x14ac:dyDescent="0.2">
      <c r="A49" s="79" t="s">
        <v>36</v>
      </c>
      <c r="B49" s="80"/>
      <c r="C49" s="80"/>
      <c r="D49" s="80"/>
      <c r="E49" s="81"/>
      <c r="F49" s="76">
        <v>1200</v>
      </c>
      <c r="G49" s="31"/>
      <c r="H49" s="32"/>
      <c r="I49" s="33"/>
      <c r="J49" s="34"/>
      <c r="K49" s="54">
        <f t="shared" si="0"/>
        <v>1200</v>
      </c>
      <c r="N49" s="147" t="s">
        <v>110</v>
      </c>
      <c r="O49" s="147"/>
      <c r="P49" s="147"/>
      <c r="Q49" s="147"/>
      <c r="R49" s="147"/>
      <c r="S49" s="147"/>
      <c r="T49" s="147"/>
      <c r="U49" s="147"/>
      <c r="V49" s="147"/>
      <c r="W49" s="147"/>
      <c r="X49" s="147"/>
    </row>
    <row r="50" spans="1:24" ht="15" customHeight="1" x14ac:dyDescent="0.2">
      <c r="A50" s="79" t="s">
        <v>37</v>
      </c>
      <c r="B50" s="80"/>
      <c r="C50" s="80"/>
      <c r="D50" s="80"/>
      <c r="E50" s="81"/>
      <c r="F50" s="76">
        <v>3000</v>
      </c>
      <c r="G50" s="31"/>
      <c r="H50" s="32"/>
      <c r="I50" s="33"/>
      <c r="J50" s="34"/>
      <c r="K50" s="54">
        <f t="shared" si="0"/>
        <v>3000</v>
      </c>
      <c r="N50" s="147" t="s">
        <v>90</v>
      </c>
      <c r="O50" s="147"/>
      <c r="P50" s="147"/>
      <c r="Q50" s="147"/>
      <c r="R50" s="147"/>
      <c r="S50" s="147"/>
      <c r="T50" s="147"/>
      <c r="U50" s="147"/>
      <c r="V50" s="147"/>
      <c r="W50" s="147"/>
      <c r="X50" s="147"/>
    </row>
    <row r="51" spans="1:24" ht="15" customHeight="1" x14ac:dyDescent="0.2">
      <c r="A51" s="79" t="s">
        <v>38</v>
      </c>
      <c r="B51" s="80"/>
      <c r="C51" s="80"/>
      <c r="D51" s="80"/>
      <c r="E51" s="81"/>
      <c r="F51" s="76">
        <v>8000</v>
      </c>
      <c r="G51" s="31"/>
      <c r="H51" s="32"/>
      <c r="I51" s="33"/>
      <c r="J51" s="34"/>
      <c r="K51" s="54">
        <f t="shared" si="0"/>
        <v>8000</v>
      </c>
      <c r="N51" s="147" t="s">
        <v>105</v>
      </c>
      <c r="O51" s="147"/>
      <c r="P51" s="147"/>
      <c r="Q51" s="147"/>
      <c r="R51" s="147"/>
      <c r="S51" s="147"/>
      <c r="T51" s="147"/>
      <c r="U51" s="147"/>
      <c r="V51" s="147"/>
      <c r="W51" s="147"/>
      <c r="X51" s="147"/>
    </row>
    <row r="52" spans="1:24" ht="15" customHeight="1" x14ac:dyDescent="0.2">
      <c r="A52" s="79" t="s">
        <v>39</v>
      </c>
      <c r="B52" s="80"/>
      <c r="C52" s="80"/>
      <c r="D52" s="80"/>
      <c r="E52" s="81"/>
      <c r="F52" s="76">
        <v>1500</v>
      </c>
      <c r="G52" s="31"/>
      <c r="H52" s="32"/>
      <c r="I52" s="33"/>
      <c r="J52" s="34"/>
      <c r="K52" s="54">
        <f t="shared" si="0"/>
        <v>1500</v>
      </c>
      <c r="N52" s="147" t="s">
        <v>106</v>
      </c>
      <c r="O52" s="147"/>
      <c r="P52" s="147"/>
      <c r="Q52" s="147"/>
      <c r="R52" s="147"/>
      <c r="S52" s="147"/>
      <c r="T52" s="147"/>
      <c r="U52" s="147"/>
      <c r="V52" s="147"/>
      <c r="W52" s="147"/>
      <c r="X52" s="147"/>
    </row>
    <row r="53" spans="1:24" ht="15" customHeight="1" x14ac:dyDescent="0.2">
      <c r="A53" s="79" t="s">
        <v>40</v>
      </c>
      <c r="B53" s="80"/>
      <c r="C53" s="80"/>
      <c r="D53" s="80"/>
      <c r="E53" s="81"/>
      <c r="F53" s="76">
        <v>2000</v>
      </c>
      <c r="G53" s="31"/>
      <c r="H53" s="32"/>
      <c r="I53" s="33"/>
      <c r="J53" s="34"/>
      <c r="K53" s="54">
        <f t="shared" si="0"/>
        <v>2000</v>
      </c>
      <c r="N53" s="147" t="s">
        <v>80</v>
      </c>
      <c r="O53" s="147"/>
      <c r="P53" s="147"/>
      <c r="Q53" s="147"/>
      <c r="R53" s="147"/>
      <c r="S53" s="147"/>
      <c r="T53" s="147"/>
      <c r="U53" s="147"/>
      <c r="V53" s="147"/>
      <c r="W53" s="147"/>
      <c r="X53" s="147"/>
    </row>
    <row r="54" spans="1:24" ht="15" customHeight="1" x14ac:dyDescent="0.2">
      <c r="A54" s="79" t="s">
        <v>41</v>
      </c>
      <c r="B54" s="80"/>
      <c r="C54" s="80"/>
      <c r="D54" s="80"/>
      <c r="E54" s="81"/>
      <c r="F54" s="76">
        <v>1200</v>
      </c>
      <c r="G54" s="31"/>
      <c r="H54" s="32"/>
      <c r="I54" s="33"/>
      <c r="J54" s="34"/>
      <c r="K54" s="54">
        <f t="shared" si="0"/>
        <v>1200</v>
      </c>
      <c r="N54" s="147" t="s">
        <v>81</v>
      </c>
      <c r="O54" s="147"/>
      <c r="P54" s="147"/>
      <c r="Q54" s="147"/>
      <c r="R54" s="147"/>
      <c r="S54" s="147"/>
      <c r="T54" s="147"/>
      <c r="U54" s="147"/>
      <c r="V54" s="147"/>
      <c r="W54" s="147"/>
      <c r="X54" s="147"/>
    </row>
    <row r="55" spans="1:24" ht="15" customHeight="1" x14ac:dyDescent="0.2">
      <c r="A55" s="79" t="s">
        <v>42</v>
      </c>
      <c r="B55" s="80"/>
      <c r="C55" s="80"/>
      <c r="D55" s="80"/>
      <c r="E55" s="81"/>
      <c r="F55" s="76">
        <v>1600</v>
      </c>
      <c r="G55" s="31"/>
      <c r="H55" s="32"/>
      <c r="I55" s="33"/>
      <c r="J55" s="34"/>
      <c r="K55" s="54">
        <f t="shared" si="0"/>
        <v>1600</v>
      </c>
      <c r="N55" s="147" t="s">
        <v>82</v>
      </c>
      <c r="O55" s="147"/>
      <c r="P55" s="147"/>
      <c r="Q55" s="147"/>
      <c r="R55" s="147"/>
      <c r="S55" s="147"/>
      <c r="T55" s="147"/>
      <c r="U55" s="147"/>
      <c r="V55" s="147"/>
      <c r="W55" s="147"/>
      <c r="X55" s="147"/>
    </row>
    <row r="56" spans="1:24" ht="15" customHeight="1" x14ac:dyDescent="0.2">
      <c r="A56" s="79" t="s">
        <v>43</v>
      </c>
      <c r="B56" s="80"/>
      <c r="C56" s="80"/>
      <c r="D56" s="80"/>
      <c r="E56" s="81"/>
      <c r="F56" s="76"/>
      <c r="G56" s="31"/>
      <c r="H56" s="32"/>
      <c r="I56" s="33"/>
      <c r="J56" s="34"/>
      <c r="K56" s="54">
        <f t="shared" si="0"/>
        <v>0</v>
      </c>
      <c r="N56" s="147" t="s">
        <v>83</v>
      </c>
      <c r="O56" s="147"/>
      <c r="P56" s="147"/>
      <c r="Q56" s="147"/>
      <c r="R56" s="147"/>
      <c r="S56" s="147"/>
      <c r="T56" s="147"/>
      <c r="U56" s="147"/>
      <c r="V56" s="147"/>
      <c r="W56" s="147"/>
      <c r="X56" s="147"/>
    </row>
    <row r="57" spans="1:24" ht="15" customHeight="1" x14ac:dyDescent="0.2">
      <c r="A57" s="79" t="s">
        <v>44</v>
      </c>
      <c r="B57" s="80"/>
      <c r="C57" s="80"/>
      <c r="D57" s="80"/>
      <c r="E57" s="81"/>
      <c r="F57" s="76"/>
      <c r="G57" s="31"/>
      <c r="H57" s="32"/>
      <c r="I57" s="33"/>
      <c r="J57" s="34"/>
      <c r="K57" s="54">
        <f t="shared" si="0"/>
        <v>0</v>
      </c>
      <c r="N57" s="147" t="s">
        <v>84</v>
      </c>
      <c r="O57" s="147"/>
      <c r="P57" s="147"/>
      <c r="Q57" s="147"/>
      <c r="R57" s="147"/>
      <c r="S57" s="147"/>
      <c r="T57" s="147"/>
      <c r="U57" s="147"/>
      <c r="V57" s="147"/>
      <c r="W57" s="147"/>
      <c r="X57" s="147"/>
    </row>
    <row r="58" spans="1:24" ht="15" customHeight="1" x14ac:dyDescent="0.2">
      <c r="A58" s="79" t="s">
        <v>45</v>
      </c>
      <c r="B58" s="80"/>
      <c r="C58" s="80"/>
      <c r="D58" s="80"/>
      <c r="E58" s="81"/>
      <c r="F58" s="76"/>
      <c r="G58" s="31"/>
      <c r="H58" s="32"/>
      <c r="I58" s="33"/>
      <c r="J58" s="34"/>
      <c r="K58" s="54">
        <f t="shared" si="0"/>
        <v>0</v>
      </c>
      <c r="N58" s="147" t="s">
        <v>85</v>
      </c>
      <c r="O58" s="147"/>
      <c r="P58" s="147"/>
      <c r="Q58" s="147"/>
      <c r="R58" s="147"/>
      <c r="S58" s="147"/>
      <c r="T58" s="147"/>
      <c r="U58" s="147"/>
      <c r="V58" s="147"/>
      <c r="W58" s="147"/>
      <c r="X58" s="147"/>
    </row>
    <row r="59" spans="1:24" ht="15" customHeight="1" x14ac:dyDescent="0.2">
      <c r="A59" s="79" t="s">
        <v>47</v>
      </c>
      <c r="B59" s="80"/>
      <c r="C59" s="80"/>
      <c r="D59" s="80"/>
      <c r="E59" s="81"/>
      <c r="F59" s="76"/>
      <c r="G59" s="31"/>
      <c r="H59" s="32"/>
      <c r="I59" s="33"/>
      <c r="J59" s="34"/>
      <c r="K59" s="54">
        <f t="shared" si="0"/>
        <v>0</v>
      </c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</row>
    <row r="60" spans="1:24" ht="15" customHeight="1" x14ac:dyDescent="0.2">
      <c r="A60" s="82" t="s">
        <v>87</v>
      </c>
      <c r="B60" s="83"/>
      <c r="C60" s="83"/>
      <c r="D60" s="83"/>
      <c r="E60" s="84"/>
      <c r="F60" s="76">
        <v>1800</v>
      </c>
      <c r="G60" s="31"/>
      <c r="H60" s="32"/>
      <c r="I60" s="33"/>
      <c r="J60" s="34"/>
      <c r="K60" s="54">
        <f t="shared" si="0"/>
        <v>1800</v>
      </c>
      <c r="N60" s="147" t="s">
        <v>86</v>
      </c>
      <c r="O60" s="147"/>
      <c r="P60" s="147"/>
      <c r="Q60" s="147"/>
      <c r="R60" s="147"/>
      <c r="S60" s="147"/>
      <c r="T60" s="147"/>
      <c r="U60" s="147"/>
      <c r="V60" s="147"/>
      <c r="W60" s="147"/>
      <c r="X60" s="147"/>
    </row>
    <row r="61" spans="1:24" ht="15" customHeight="1" x14ac:dyDescent="0.2">
      <c r="A61" s="82"/>
      <c r="B61" s="83"/>
      <c r="C61" s="83"/>
      <c r="D61" s="83"/>
      <c r="E61" s="84"/>
      <c r="F61" s="27"/>
      <c r="G61" s="31"/>
      <c r="H61" s="32"/>
      <c r="I61" s="33"/>
      <c r="J61" s="34"/>
      <c r="K61" s="54">
        <f>F61</f>
        <v>0</v>
      </c>
      <c r="N61" s="147" t="s">
        <v>111</v>
      </c>
      <c r="O61" s="147"/>
      <c r="P61" s="147"/>
      <c r="Q61" s="147"/>
      <c r="R61" s="147"/>
      <c r="S61" s="147"/>
      <c r="T61" s="147"/>
      <c r="U61" s="147"/>
      <c r="V61" s="147"/>
      <c r="W61" s="147"/>
      <c r="X61" s="147"/>
    </row>
    <row r="62" spans="1:24" ht="15" customHeight="1" x14ac:dyDescent="0.2">
      <c r="A62" s="82"/>
      <c r="B62" s="83"/>
      <c r="C62" s="83"/>
      <c r="D62" s="83"/>
      <c r="E62" s="84"/>
      <c r="F62" s="27"/>
      <c r="G62" s="31"/>
      <c r="H62" s="32"/>
      <c r="I62" s="33"/>
      <c r="J62" s="34"/>
      <c r="K62" s="54">
        <f t="shared" si="0"/>
        <v>0</v>
      </c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</row>
    <row r="63" spans="1:24" ht="15" customHeight="1" x14ac:dyDescent="0.2">
      <c r="A63" s="82"/>
      <c r="B63" s="83"/>
      <c r="C63" s="83"/>
      <c r="D63" s="83"/>
      <c r="E63" s="84"/>
      <c r="F63" s="27"/>
      <c r="G63" s="31"/>
      <c r="H63" s="32"/>
      <c r="I63" s="33"/>
      <c r="J63" s="34"/>
      <c r="K63" s="54">
        <f t="shared" si="0"/>
        <v>0</v>
      </c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</row>
    <row r="64" spans="1:24" ht="15" customHeight="1" x14ac:dyDescent="0.2">
      <c r="A64" s="88" t="s">
        <v>53</v>
      </c>
      <c r="B64" s="89"/>
      <c r="C64" s="89"/>
      <c r="D64" s="89"/>
      <c r="E64" s="90"/>
      <c r="F64" s="85"/>
      <c r="G64" s="86"/>
      <c r="H64" s="86"/>
      <c r="I64" s="86"/>
      <c r="J64" s="87"/>
      <c r="K64" s="63">
        <f>SUM(K47:K63)</f>
        <v>35788</v>
      </c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</row>
    <row r="65" spans="1:24" ht="15" customHeight="1" x14ac:dyDescent="0.2">
      <c r="A65" s="88" t="s">
        <v>54</v>
      </c>
      <c r="B65" s="89"/>
      <c r="C65" s="89"/>
      <c r="D65" s="89"/>
      <c r="E65" s="90"/>
      <c r="F65" s="85"/>
      <c r="G65" s="86"/>
      <c r="H65" s="86"/>
      <c r="I65" s="86"/>
      <c r="J65" s="87"/>
      <c r="K65" s="63">
        <f>K36+K43+K64</f>
        <v>45454.249575000002</v>
      </c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</row>
    <row r="66" spans="1:24" ht="27.5" customHeight="1" x14ac:dyDescent="0.2">
      <c r="A66" s="109" t="s">
        <v>50</v>
      </c>
      <c r="B66" s="110"/>
      <c r="C66" s="111"/>
      <c r="D66" s="55" t="s">
        <v>51</v>
      </c>
      <c r="E66" s="77">
        <v>0.1</v>
      </c>
      <c r="F66" s="148" t="s">
        <v>52</v>
      </c>
      <c r="G66" s="149"/>
      <c r="H66" s="149"/>
      <c r="I66" s="149"/>
      <c r="J66" s="150"/>
      <c r="K66" s="51">
        <f>E66*K65</f>
        <v>4545.4249575000003</v>
      </c>
      <c r="N66" s="1" t="s">
        <v>88</v>
      </c>
    </row>
    <row r="67" spans="1:24" x14ac:dyDescent="0.2">
      <c r="A67" s="121"/>
      <c r="B67" s="121"/>
      <c r="C67" s="121"/>
      <c r="D67" s="121"/>
      <c r="E67" s="121"/>
      <c r="K67" s="35"/>
    </row>
    <row r="68" spans="1:24" x14ac:dyDescent="0.2">
      <c r="A68" s="91" t="s">
        <v>23</v>
      </c>
      <c r="B68" s="91"/>
      <c r="C68" s="91"/>
      <c r="K68" s="78">
        <f>SUM(K65:K66)</f>
        <v>49999.674532500001</v>
      </c>
      <c r="N68" s="1" t="s">
        <v>91</v>
      </c>
    </row>
    <row r="70" spans="1:24" x14ac:dyDescent="0.2">
      <c r="N70" s="1" t="s">
        <v>104</v>
      </c>
    </row>
  </sheetData>
  <mergeCells count="103">
    <mergeCell ref="N64:X64"/>
    <mergeCell ref="N65:X65"/>
    <mergeCell ref="N59:X59"/>
    <mergeCell ref="N60:X60"/>
    <mergeCell ref="N61:X61"/>
    <mergeCell ref="N62:X62"/>
    <mergeCell ref="N63:X63"/>
    <mergeCell ref="A13:E13"/>
    <mergeCell ref="A1:K1"/>
    <mergeCell ref="A2:K2"/>
    <mergeCell ref="F3:K3"/>
    <mergeCell ref="F4:K4"/>
    <mergeCell ref="A6:E7"/>
    <mergeCell ref="F6:J6"/>
    <mergeCell ref="K6:K7"/>
    <mergeCell ref="A8:E8"/>
    <mergeCell ref="A9:E9"/>
    <mergeCell ref="A10:E10"/>
    <mergeCell ref="A11:E11"/>
    <mergeCell ref="A12:E12"/>
    <mergeCell ref="A27:E28"/>
    <mergeCell ref="F27:J27"/>
    <mergeCell ref="K27:K28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D23:E23"/>
    <mergeCell ref="A26:K26"/>
    <mergeCell ref="A39:J39"/>
    <mergeCell ref="A29:E29"/>
    <mergeCell ref="A30:E30"/>
    <mergeCell ref="A31:E31"/>
    <mergeCell ref="A32:E32"/>
    <mergeCell ref="A33:E33"/>
    <mergeCell ref="A34:E34"/>
    <mergeCell ref="A35:E35"/>
    <mergeCell ref="F35:J35"/>
    <mergeCell ref="A36:E36"/>
    <mergeCell ref="F36:J36"/>
    <mergeCell ref="A38:D38"/>
    <mergeCell ref="K45:K46"/>
    <mergeCell ref="A47:E47"/>
    <mergeCell ref="A40:E41"/>
    <mergeCell ref="F40:J40"/>
    <mergeCell ref="K40:K41"/>
    <mergeCell ref="A42:E42"/>
    <mergeCell ref="A43:E43"/>
    <mergeCell ref="F43:J43"/>
    <mergeCell ref="A52:E52"/>
    <mergeCell ref="A53:E53"/>
    <mergeCell ref="A44:E44"/>
    <mergeCell ref="F44:J44"/>
    <mergeCell ref="A45:E46"/>
    <mergeCell ref="F45:J45"/>
    <mergeCell ref="A67:E67"/>
    <mergeCell ref="A68:C68"/>
    <mergeCell ref="A60:E60"/>
    <mergeCell ref="A61:E61"/>
    <mergeCell ref="A62:E62"/>
    <mergeCell ref="A63:E63"/>
    <mergeCell ref="A64:E64"/>
    <mergeCell ref="N13:V13"/>
    <mergeCell ref="A65:E65"/>
    <mergeCell ref="F65:J65"/>
    <mergeCell ref="A66:C66"/>
    <mergeCell ref="F66:J66"/>
    <mergeCell ref="F64:J64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N53:X53"/>
    <mergeCell ref="N52:X52"/>
    <mergeCell ref="N51:X51"/>
    <mergeCell ref="P14:P15"/>
    <mergeCell ref="O14:O15"/>
    <mergeCell ref="N14:N15"/>
    <mergeCell ref="N50:X50"/>
    <mergeCell ref="N49:X49"/>
    <mergeCell ref="N48:X48"/>
    <mergeCell ref="N47:X47"/>
    <mergeCell ref="N31:V31"/>
    <mergeCell ref="N35:Y35"/>
    <mergeCell ref="N36:Y36"/>
    <mergeCell ref="N42:U42"/>
    <mergeCell ref="N43:V43"/>
    <mergeCell ref="N58:X58"/>
    <mergeCell ref="N57:X57"/>
    <mergeCell ref="N56:X56"/>
    <mergeCell ref="N55:X55"/>
    <mergeCell ref="N54:X54"/>
  </mergeCells>
  <pageMargins left="0.7" right="0.7" top="0.75" bottom="0.75" header="0.3" footer="0.3"/>
  <pageSetup scale="3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Gayle Hepner</dc:creator>
  <cp:lastModifiedBy>Julie Sena</cp:lastModifiedBy>
  <cp:lastPrinted>2020-05-05T19:48:59Z</cp:lastPrinted>
  <dcterms:created xsi:type="dcterms:W3CDTF">2017-03-01T18:22:49Z</dcterms:created>
  <dcterms:modified xsi:type="dcterms:W3CDTF">2021-05-26T14:24:25Z</dcterms:modified>
</cp:coreProperties>
</file>