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A:\2020-2021\Grants\Fund 05\COVID\Subrecipients\"/>
    </mc:Choice>
  </mc:AlternateContent>
  <xr:revisionPtr revIDLastSave="0" documentId="13_ncr:1_{4A12DC85-79D0-4C85-B848-6C547EE6A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" r:id="rId1"/>
    <sheet name="Ejemplo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K10" i="1"/>
  <c r="J13" i="1"/>
  <c r="K13" i="1"/>
  <c r="J16" i="1"/>
  <c r="K16" i="1"/>
  <c r="J19" i="1"/>
  <c r="K19" i="1"/>
  <c r="J22" i="1"/>
  <c r="K22" i="1"/>
  <c r="K23" i="1"/>
  <c r="F32" i="1"/>
  <c r="F31" i="1"/>
  <c r="F30" i="1"/>
  <c r="F29" i="1"/>
  <c r="H23" i="1"/>
  <c r="F33" i="1"/>
  <c r="K33" i="1"/>
  <c r="K29" i="1"/>
  <c r="K30" i="1"/>
  <c r="K31" i="1"/>
  <c r="K32" i="1"/>
  <c r="K35" i="1"/>
  <c r="K36" i="1"/>
  <c r="K42" i="1"/>
  <c r="K4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0" i="2"/>
  <c r="K13" i="2"/>
  <c r="K16" i="2"/>
  <c r="K19" i="2"/>
  <c r="K22" i="2"/>
  <c r="K23" i="2"/>
  <c r="F29" i="2"/>
  <c r="K29" i="2"/>
  <c r="F30" i="2"/>
  <c r="K30" i="2"/>
  <c r="F31" i="2"/>
  <c r="K31" i="2"/>
  <c r="F32" i="2"/>
  <c r="K32" i="2"/>
  <c r="H23" i="2"/>
  <c r="K33" i="2"/>
  <c r="K35" i="2"/>
  <c r="K36" i="2"/>
  <c r="K42" i="2"/>
  <c r="K43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68" i="1"/>
</calcChain>
</file>

<file path=xl/sharedStrings.xml><?xml version="1.0" encoding="utf-8"?>
<sst xmlns="http://schemas.openxmlformats.org/spreadsheetml/2006/main" count="230" uniqueCount="131">
  <si>
    <t>x</t>
  </si>
  <si>
    <t>FTE</t>
  </si>
  <si>
    <t>TOTAL STAFF TRAVEL</t>
  </si>
  <si>
    <t>Sue Jones</t>
  </si>
  <si>
    <t>CEO</t>
  </si>
  <si>
    <t>Mary Belle</t>
  </si>
  <si>
    <t>Joe Rodriguez</t>
  </si>
  <si>
    <t>Katie Watkins</t>
  </si>
  <si>
    <t>Janet Craig</t>
  </si>
  <si>
    <t>01-01-2021 to 07-31-2021</t>
  </si>
  <si>
    <t>You paid for utilities for clients (this is not your own utility bill)</t>
  </si>
  <si>
    <t>Nombre de Organizacion</t>
  </si>
  <si>
    <t>Rellenar solamente los espacios amarillos</t>
  </si>
  <si>
    <t>Son tarifas fijas y no se deben cambiarse</t>
  </si>
  <si>
    <t>A. Empleados y Descripcion</t>
  </si>
  <si>
    <t>Nombre/Posición/Narrativa</t>
  </si>
  <si>
    <t>Calculo</t>
  </si>
  <si>
    <t>Costo</t>
  </si>
  <si>
    <t>Ingreso Annual</t>
  </si>
  <si>
    <t>% en Proyecto</t>
  </si>
  <si>
    <t># de años</t>
  </si>
  <si>
    <t>Nombre del Empleado</t>
  </si>
  <si>
    <t>Posicion</t>
  </si>
  <si>
    <t>Descripcion del trabajo</t>
  </si>
  <si>
    <t>TOTAL DEL PERSONAL</t>
  </si>
  <si>
    <t>B. Beneficios Laborales</t>
  </si>
  <si>
    <t xml:space="preserve">Beneficios Laborales son calculados basado en actuales tarifas pagadas por la organizacion para los empleados y basado a los ingresos enumerados anteriormente.  No se anticipa horas extras.  </t>
  </si>
  <si>
    <t>Nombre/Posicion/Descripcion</t>
  </si>
  <si>
    <t>Ingresos Total/FTE</t>
  </si>
  <si>
    <t>Tarifa</t>
  </si>
  <si>
    <t>Impuesto de Seguro Social sobre la nomina</t>
  </si>
  <si>
    <t>Impuesto de Medicare sobre la nomina</t>
  </si>
  <si>
    <t>Seguro de Compensacion de los Trabajadores</t>
  </si>
  <si>
    <t>Jubilacion</t>
  </si>
  <si>
    <t>Impuesto de Desempleo Estatal en los primeros $7,000</t>
  </si>
  <si>
    <t>Seguro Medico basado en el costo real</t>
  </si>
  <si>
    <t>Total de Beneficios Laborales</t>
  </si>
  <si>
    <t>TOTAL DEL PERSONAL y BENEFICIOS LABORALES</t>
  </si>
  <si>
    <t>Tipo</t>
  </si>
  <si>
    <t>Millas</t>
  </si>
  <si>
    <t>Kilometraje</t>
  </si>
  <si>
    <t>Costos Indirectos</t>
  </si>
  <si>
    <t>escribir % en cuadro amarillo</t>
  </si>
  <si>
    <t>Si los costos indirectos sobrepasan 10% de minimo, por favor de adjuntar carta de tarifas aprobadas.</t>
  </si>
  <si>
    <t>D. Otros Costos</t>
  </si>
  <si>
    <t>Otros Costos</t>
  </si>
  <si>
    <t xml:space="preserve">Total de Personal, Kilometraje, y Funcionamiento </t>
  </si>
  <si>
    <t>Total de Funcionamiento</t>
  </si>
  <si>
    <t>Equipo AV</t>
  </si>
  <si>
    <t>Portatiles/Tabletas</t>
  </si>
  <si>
    <t>Telefono Celulares</t>
  </si>
  <si>
    <t>Servicos de Celulares/servicios de datos</t>
  </si>
  <si>
    <t>Membrias de Videoconferencias</t>
  </si>
  <si>
    <t>Apoyo de Technologia (IT)</t>
  </si>
  <si>
    <t>C. Viajes del Personal</t>
  </si>
  <si>
    <t>Viajes relacionados con Proyectos</t>
  </si>
  <si>
    <t>TOTAL SOLICITADO</t>
  </si>
  <si>
    <t>Ejemplo de Agencia</t>
  </si>
  <si>
    <t>Estas son tarifas fijas y no deben cambiarse (En Verde)</t>
  </si>
  <si>
    <t>A. Narrativa y Personal</t>
  </si>
  <si>
    <t>Computación</t>
  </si>
  <si>
    <t>Nombre/Posición/Narrativo</t>
  </si>
  <si>
    <t>Salario Annual</t>
  </si>
  <si>
    <t># de Años</t>
  </si>
  <si>
    <t>Ingrese las cantidades solo en casillas amarillas</t>
  </si>
  <si>
    <t>No cambie nada en cajas verdes. Estas son tarifas fijas y no se pueden cambiar</t>
  </si>
  <si>
    <t>.1667 = 2 meses del anño</t>
  </si>
  <si>
    <t>Ingrese la cantidad de seguro de salud basado en sus salarios</t>
  </si>
  <si>
    <t xml:space="preserve">Por ejemplo, si $240,000 es sucosto salarial annual, entonces $7,251/$240,000 =  3.02% de su total.  </t>
  </si>
  <si>
    <t>Si su factura anual de seguro de salud es de $50,000,entonces mutiplique $50,000 x 3.02% = $1,510</t>
  </si>
  <si>
    <t>Ingrese sus porcentajes para Compensación de Trabajadores y Pensión en los cuadros amarillos</t>
  </si>
  <si>
    <t>Responsable de la administración general de la agencia y las actividades de subvención.</t>
  </si>
  <si>
    <t>TOTAL DE PERSONAL</t>
  </si>
  <si>
    <t>Coordinator de Proyectos</t>
  </si>
  <si>
    <t>Jefe de proyecto, responsable de la implementación y coordinación del proyecto.</t>
  </si>
  <si>
    <t>B. Beneficios complementarios y narrativa:</t>
  </si>
  <si>
    <t>Los beneficios adicionales se calculan en función de las tasas reales pagadas por la agencia para el personal y en función del salario que se menciona anteriormente. No se anticipan horas extras.</t>
  </si>
  <si>
    <t>Proyectos de trabajo.</t>
  </si>
  <si>
    <t>Total de Funcionamento</t>
  </si>
  <si>
    <t>Total de personal, kilometraje y funcionamento</t>
  </si>
  <si>
    <t>Costo Indirecto</t>
  </si>
  <si>
    <t>ingrese% en el cuadro amarillo</t>
  </si>
  <si>
    <t>Si los costos indirectos son superiores al 10% de mimimus, adjunte la carta de tarifa aprobada</t>
  </si>
  <si>
    <t>Este es el monto de su solicitud</t>
  </si>
  <si>
    <t>Los impuestos son fijos, por lo que calculan automáticamente</t>
  </si>
  <si>
    <t>Impuesto sobre la nómina del empleador de la Seguridad Social</t>
  </si>
  <si>
    <t>Impuesto sobre la nómina del empleador de Medicare</t>
  </si>
  <si>
    <t>Seguro de compensación de trabajadores</t>
  </si>
  <si>
    <t>Pensión</t>
  </si>
  <si>
    <t>Impuesto estatal de desempleo en los primeros $ 7,000</t>
  </si>
  <si>
    <t>Seguro de salud basado en el costo real</t>
  </si>
  <si>
    <t>Beneficio marginal total</t>
  </si>
  <si>
    <t>TOTAL DE PERSONAL Y BENEFICIOS POR FRENAS</t>
  </si>
  <si>
    <t>Este es un porcentaje fijo y no puede ser modificado</t>
  </si>
  <si>
    <t>Las "otras" partidas están sujetas a aprobación</t>
  </si>
  <si>
    <t>Será cero, ya que los gastos son posteriores en el año</t>
  </si>
  <si>
    <t>Alcance Comunitario/Intercesor</t>
  </si>
  <si>
    <t>Proporcionar consejería y apoyo entre pares</t>
  </si>
  <si>
    <t>Contador</t>
  </si>
  <si>
    <t>Proporcionar apoyo administrativo y fiscal</t>
  </si>
  <si>
    <t>Asistente Administrativo</t>
  </si>
  <si>
    <t>Proporcionar apoyo administrativo al personal</t>
  </si>
  <si>
    <t>La Directora Ejecutiva dedica el 10% de su tiempo al período de dos meses (junio-julio)</t>
  </si>
  <si>
    <t>La columna # de años no debe ser cambiada si usted está facturando tiempo para junio y julio solamente</t>
  </si>
  <si>
    <t>Esto será cero, ya que estos impuestos sólo se recaudan al principio del año del calendario</t>
  </si>
  <si>
    <t xml:space="preserve">Si usted maneja para llevar a los clientes a los refugios, clínicas, etc., calcule su kilometraje usando google maps </t>
  </si>
  <si>
    <t>(los mapas deben adjuntarse a las facturas y mostrar los cálculos de la cantidad que se cobra)</t>
  </si>
  <si>
    <t xml:space="preserve">Ha comprado artículos para los clientes, incluidos alimentos, ropa, artículos de aseo, tarjetas de regalo	</t>
  </si>
  <si>
    <t>Ha pagado el apoyo tecnológico a través de un servicio.</t>
  </si>
  <si>
    <t>Ha comprado 4 computadoras portátiles a 2,000 dólares cada uno</t>
  </si>
  <si>
    <t>Ha comprado 3 teléfonos celulares a 500 dólares cada uno</t>
  </si>
  <si>
    <t>Ha pagado el servicio de teléfonos celulares y/o Internet</t>
  </si>
  <si>
    <t>Ha comprado licencias para videoconferencias, como Zoom</t>
  </si>
  <si>
    <t>Ha comprado equipos necesarios para videoconferencias, podcasts, etc</t>
  </si>
  <si>
    <t>Paga por condiciones de vida peligrosas sólo si ya tiene una Póliza de la Compañía que lo cubra.  Puede añadirlo aquí o arriba en salarios.</t>
  </si>
  <si>
    <t>Tiempo libre de administración sólo si ya tiene una Poliza de la Compañía que lo cubra.  Puede añadirlo aquí o arriba en salarios</t>
  </si>
  <si>
    <t>Horas extras debido al trabajo de COVID.  Puede añadirlo aquí o arriba en salarios</t>
  </si>
  <si>
    <t>Si tiene otros gastos debidos a COVID, indíquelos aquí, junto con una cantidad presupuestada</t>
  </si>
  <si>
    <t>*Estas partidas están sujetas a aprobación</t>
  </si>
  <si>
    <t>Si utiliza costos indirectos, introduzca el 10% de mínimos, o si está por encima del 10% de mínimos, introduzca el porcentaje y adjunte su carta de tasa de aprobación (sólo cargue costos indirectos si normalmente utiliza costos indirectos durante el año)</t>
  </si>
  <si>
    <t>*Si se aprueba una cantidad diferente, recibirá una notificación y un nuevo formulario de presupuesto</t>
  </si>
  <si>
    <t>Refugio / vivienda de emergencia</t>
  </si>
  <si>
    <t>Alimentos de emergencia, ropa, artículos de cuidado personal (incluyendo tarjetas de regalo)</t>
  </si>
  <si>
    <t>Ayuda con los servicios públicos</t>
  </si>
  <si>
    <t>Indemnización por riesgo (adjuntar la política de la empresa)</t>
  </si>
  <si>
    <t>Tiempo libre administrativo (adjuntar la política de la empresa)</t>
  </si>
  <si>
    <t>Horas extras</t>
  </si>
  <si>
    <t xml:space="preserve">Otros: por favor, enumérelos (deben ser consecuencia directa de la pandemia) </t>
  </si>
  <si>
    <t xml:space="preserve">   Honorarios de la clínica para que los clientes sean examinados por el Dr.</t>
  </si>
  <si>
    <t>Otros: por favor, indique</t>
  </si>
  <si>
    <t>Ha pagado por el alojamiento/refugio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</si>
</sst>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4"/>
      <color rgb="FFC00000"/>
      <name val="Calibri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0" xfId="0" applyFont="1" applyProtection="1">
      <protection locked="0"/>
    </xf>
    <xf numFmtId="42" fontId="2" fillId="0" borderId="5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6" fontId="2" fillId="3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0" fontId="2" fillId="3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0" fontId="2" fillId="3" borderId="14" xfId="0" applyNumberFormat="1" applyFont="1" applyFill="1" applyBorder="1" applyProtection="1">
      <protection locked="0"/>
    </xf>
    <xf numFmtId="44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2" fontId="2" fillId="3" borderId="1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37" fontId="2" fillId="3" borderId="2" xfId="0" applyNumberFormat="1" applyFont="1" applyFill="1" applyBorder="1" applyProtection="1">
      <protection locked="0"/>
    </xf>
    <xf numFmtId="42" fontId="7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164" fontId="2" fillId="6" borderId="3" xfId="0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2" fillId="5" borderId="1" xfId="1" applyNumberFormat="1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42" fontId="2" fillId="5" borderId="13" xfId="0" applyNumberFormat="1" applyFont="1" applyFill="1" applyBorder="1" applyProtection="1"/>
    <xf numFmtId="10" fontId="2" fillId="4" borderId="14" xfId="0" applyNumberFormat="1" applyFont="1" applyFill="1" applyBorder="1" applyProtection="1"/>
    <xf numFmtId="0" fontId="2" fillId="4" borderId="13" xfId="0" applyFont="1" applyFill="1" applyBorder="1" applyProtection="1"/>
    <xf numFmtId="10" fontId="2" fillId="0" borderId="14" xfId="0" applyNumberFormat="1" applyFont="1" applyBorder="1" applyProtection="1"/>
    <xf numFmtId="0" fontId="2" fillId="0" borderId="14" xfId="0" applyFont="1" applyBorder="1" applyAlignment="1" applyProtection="1">
      <alignment horizontal="center"/>
    </xf>
    <xf numFmtId="44" fontId="2" fillId="0" borderId="15" xfId="0" applyNumberFormat="1" applyFont="1" applyBorder="1" applyProtection="1"/>
    <xf numFmtId="42" fontId="2" fillId="0" borderId="4" xfId="0" applyNumberFormat="1" applyFont="1" applyBorder="1" applyProtection="1"/>
    <xf numFmtId="42" fontId="2" fillId="0" borderId="1" xfId="0" applyNumberFormat="1" applyFont="1" applyBorder="1" applyProtection="1"/>
    <xf numFmtId="42" fontId="7" fillId="0" borderId="1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2" fontId="2" fillId="0" borderId="10" xfId="0" applyNumberFormat="1" applyFont="1" applyFill="1" applyBorder="1" applyProtection="1"/>
    <xf numFmtId="42" fontId="5" fillId="0" borderId="0" xfId="0" applyNumberFormat="1" applyFont="1" applyProtection="1"/>
    <xf numFmtId="9" fontId="3" fillId="3" borderId="1" xfId="2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/>
    </xf>
    <xf numFmtId="42" fontId="2" fillId="0" borderId="12" xfId="0" applyNumberFormat="1" applyFont="1" applyFill="1" applyBorder="1" applyProtection="1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42" fontId="3" fillId="0" borderId="1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166" fontId="2" fillId="0" borderId="9" xfId="0" applyNumberFormat="1" applyFont="1" applyBorder="1" applyAlignment="1" applyProtection="1">
      <alignment horizontal="center"/>
    </xf>
    <xf numFmtId="9" fontId="2" fillId="3" borderId="8" xfId="2" applyFont="1" applyFill="1" applyBorder="1" applyAlignment="1" applyProtection="1">
      <alignment horizontal="right"/>
      <protection locked="0"/>
    </xf>
    <xf numFmtId="10" fontId="2" fillId="3" borderId="8" xfId="2" applyNumberFormat="1" applyFont="1" applyFill="1" applyBorder="1" applyAlignment="1" applyProtection="1">
      <alignment horizontal="right"/>
      <protection locked="0"/>
    </xf>
    <xf numFmtId="2" fontId="3" fillId="4" borderId="0" xfId="2" applyNumberFormat="1" applyFont="1" applyFill="1" applyProtection="1"/>
    <xf numFmtId="6" fontId="16" fillId="3" borderId="7" xfId="0" applyNumberFormat="1" applyFont="1" applyFill="1" applyBorder="1" applyProtection="1">
      <protection locked="0"/>
    </xf>
    <xf numFmtId="10" fontId="16" fillId="3" borderId="8" xfId="2" applyNumberFormat="1" applyFont="1" applyFill="1" applyBorder="1" applyAlignment="1" applyProtection="1">
      <alignment horizontal="right"/>
      <protection locked="0"/>
    </xf>
    <xf numFmtId="10" fontId="16" fillId="3" borderId="14" xfId="0" applyNumberFormat="1" applyFont="1" applyFill="1" applyBorder="1" applyAlignment="1" applyProtection="1">
      <alignment horizontal="right"/>
      <protection locked="0"/>
    </xf>
    <xf numFmtId="10" fontId="16" fillId="3" borderId="14" xfId="0" applyNumberFormat="1" applyFont="1" applyFill="1" applyBorder="1" applyProtection="1">
      <protection locked="0"/>
    </xf>
    <xf numFmtId="42" fontId="16" fillId="3" borderId="12" xfId="0" applyNumberFormat="1" applyFont="1" applyFill="1" applyBorder="1" applyProtection="1">
      <protection locked="0"/>
    </xf>
    <xf numFmtId="37" fontId="16" fillId="3" borderId="2" xfId="0" applyNumberFormat="1" applyFont="1" applyFill="1" applyBorder="1" applyProtection="1">
      <protection locked="0"/>
    </xf>
    <xf numFmtId="9" fontId="14" fillId="3" borderId="1" xfId="2" applyFont="1" applyFill="1" applyBorder="1" applyAlignment="1" applyProtection="1">
      <protection locked="0"/>
    </xf>
    <xf numFmtId="42" fontId="17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9" fillId="7" borderId="0" xfId="0" applyFont="1" applyFill="1" applyAlignment="1" applyProtection="1">
      <alignment horizontal="left"/>
      <protection locked="0"/>
    </xf>
    <xf numFmtId="0" fontId="19" fillId="0" borderId="1" xfId="0" applyFont="1" applyBorder="1" applyAlignment="1" applyProtection="1">
      <alignment wrapText="1"/>
    </xf>
    <xf numFmtId="0" fontId="19" fillId="0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23" fillId="7" borderId="0" xfId="0" applyFont="1" applyFill="1" applyAlignment="1">
      <alignment horizontal="left"/>
    </xf>
    <xf numFmtId="0" fontId="0" fillId="0" borderId="0" xfId="0" applyFill="1" applyAlignment="1" applyProtection="1">
      <protection locked="0"/>
    </xf>
    <xf numFmtId="9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10" fontId="0" fillId="0" borderId="0" xfId="2" applyNumberFormat="1" applyFont="1" applyFill="1" applyProtection="1">
      <protection locked="0"/>
    </xf>
    <xf numFmtId="0" fontId="2" fillId="0" borderId="13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2" fillId="0" borderId="13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15" xfId="0" applyFont="1" applyFill="1" applyBorder="1" applyAlignment="1" applyProtection="1"/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37" fontId="2" fillId="0" borderId="13" xfId="0" applyNumberFormat="1" applyFont="1" applyFill="1" applyBorder="1" applyAlignment="1" applyProtection="1">
      <alignment horizontal="left"/>
      <protection locked="0"/>
    </xf>
    <xf numFmtId="37" fontId="2" fillId="0" borderId="14" xfId="0" applyNumberFormat="1" applyFont="1" applyFill="1" applyBorder="1" applyAlignment="1" applyProtection="1">
      <alignment horizontal="left"/>
      <protection locked="0"/>
    </xf>
    <xf numFmtId="37" fontId="2" fillId="0" borderId="1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2" fontId="7" fillId="0" borderId="13" xfId="0" applyNumberFormat="1" applyFont="1" applyBorder="1" applyAlignment="1" applyProtection="1">
      <alignment horizontal="right"/>
      <protection locked="0"/>
    </xf>
    <xf numFmtId="42" fontId="7" fillId="0" borderId="14" xfId="0" applyNumberFormat="1" applyFont="1" applyBorder="1" applyAlignment="1" applyProtection="1">
      <alignment horizontal="right"/>
      <protection locked="0"/>
    </xf>
    <xf numFmtId="42" fontId="7" fillId="0" borderId="15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1" fillId="0" borderId="13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14" fillId="3" borderId="2" xfId="0" applyFont="1" applyFill="1" applyBorder="1" applyAlignment="1" applyProtection="1">
      <alignment horizontal="left" wrapText="1"/>
      <protection locked="0"/>
    </xf>
    <xf numFmtId="0" fontId="14" fillId="3" borderId="3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5" fillId="3" borderId="5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0" fontId="15" fillId="3" borderId="6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left" wrapText="1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33</xdr:row>
      <xdr:rowOff>156307</xdr:rowOff>
    </xdr:from>
    <xdr:to>
      <xdr:col>13</xdr:col>
      <xdr:colOff>9526</xdr:colOff>
      <xdr:row>35</xdr:row>
      <xdr:rowOff>142877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15D0BC-5703-42F6-8614-B1902D8E79DC}"/>
            </a:ext>
          </a:extLst>
        </xdr:cNvPr>
        <xdr:cNvCxnSpPr/>
      </xdr:nvCxnSpPr>
      <xdr:spPr>
        <a:xfrm flipH="1" flipV="1">
          <a:off x="7620000" y="7844692"/>
          <a:ext cx="1357680" cy="377339"/>
        </a:xfrm>
        <a:prstGeom prst="straightConnector1">
          <a:avLst/>
        </a:prstGeom>
        <a:ln w="1270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28</xdr:row>
      <xdr:rowOff>123825</xdr:rowOff>
    </xdr:from>
    <xdr:to>
      <xdr:col>12</xdr:col>
      <xdr:colOff>523875</xdr:colOff>
      <xdr:row>28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E6807B9-A618-4B61-81B8-7489B5ABE75B}"/>
            </a:ext>
          </a:extLst>
        </xdr:cNvPr>
        <xdr:cNvCxnSpPr/>
      </xdr:nvCxnSpPr>
      <xdr:spPr>
        <a:xfrm flipH="1" flipV="1">
          <a:off x="6724650" y="677227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29</xdr:row>
      <xdr:rowOff>1</xdr:rowOff>
    </xdr:from>
    <xdr:to>
      <xdr:col>12</xdr:col>
      <xdr:colOff>523876</xdr:colOff>
      <xdr:row>29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F0503F-9C47-4E19-8479-6CD7BC3C53C2}"/>
            </a:ext>
          </a:extLst>
        </xdr:cNvPr>
        <xdr:cNvCxnSpPr/>
      </xdr:nvCxnSpPr>
      <xdr:spPr>
        <a:xfrm flipH="1">
          <a:off x="6705600" y="6838951"/>
          <a:ext cx="1076326" cy="104774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29</xdr:row>
      <xdr:rowOff>0</xdr:rowOff>
    </xdr:from>
    <xdr:to>
      <xdr:col>12</xdr:col>
      <xdr:colOff>664308</xdr:colOff>
      <xdr:row>32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6A1E14F-0A46-466E-A2C1-9ED56BD8B2FA}"/>
            </a:ext>
          </a:extLst>
        </xdr:cNvPr>
        <xdr:cNvCxnSpPr/>
      </xdr:nvCxnSpPr>
      <xdr:spPr>
        <a:xfrm flipH="1">
          <a:off x="7620001" y="6906846"/>
          <a:ext cx="1338384" cy="700454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56661</xdr:colOff>
      <xdr:row>32</xdr:row>
      <xdr:rowOff>134083</xdr:rowOff>
    </xdr:from>
    <xdr:to>
      <xdr:col>12</xdr:col>
      <xdr:colOff>664308</xdr:colOff>
      <xdr:row>32</xdr:row>
      <xdr:rowOff>136769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743CE8B-3B82-463F-892F-BF1A0F629749}"/>
            </a:ext>
          </a:extLst>
        </xdr:cNvPr>
        <xdr:cNvCxnSpPr/>
      </xdr:nvCxnSpPr>
      <xdr:spPr>
        <a:xfrm flipH="1" flipV="1">
          <a:off x="7676661" y="7627083"/>
          <a:ext cx="1281724" cy="2686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="130" zoomScaleNormal="130" zoomScalePageLayoutView="150" workbookViewId="0">
      <selection activeCell="M13" sqref="M13"/>
    </sheetView>
  </sheetViews>
  <sheetFormatPr defaultColWidth="8.85546875" defaultRowHeight="15" x14ac:dyDescent="0.25"/>
  <cols>
    <col min="1" max="3" width="8.85546875" style="1"/>
    <col min="4" max="4" width="10.140625" style="1" customWidth="1"/>
    <col min="5" max="5" width="8.85546875" style="1"/>
    <col min="6" max="6" width="14" style="1" bestFit="1" customWidth="1"/>
    <col min="7" max="7" width="4" style="1" customWidth="1"/>
    <col min="8" max="8" width="10.42578125" style="1" bestFit="1" customWidth="1"/>
    <col min="9" max="9" width="4.42578125" style="1" customWidth="1"/>
    <col min="10" max="10" width="10.42578125" style="1" bestFit="1" customWidth="1"/>
    <col min="11" max="11" width="11" style="1" bestFit="1" customWidth="1"/>
    <col min="12" max="12" width="8.85546875" style="1"/>
    <col min="13" max="13" width="11.42578125" style="1" customWidth="1"/>
    <col min="14" max="15" width="8.85546875" style="1"/>
    <col min="16" max="16" width="11.42578125" style="1" customWidth="1"/>
    <col min="17" max="16384" width="8.85546875" style="1"/>
  </cols>
  <sheetData>
    <row r="1" spans="1:12" ht="25.5" customHeight="1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2" x14ac:dyDescent="0.25">
      <c r="A2" s="153" t="s">
        <v>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2" ht="18.75" x14ac:dyDescent="0.3">
      <c r="A3" s="2"/>
      <c r="B3" s="2"/>
      <c r="C3" s="2"/>
      <c r="D3" s="2"/>
      <c r="E3" s="2"/>
      <c r="F3" s="155" t="s">
        <v>12</v>
      </c>
      <c r="G3" s="155"/>
      <c r="H3" s="155"/>
      <c r="I3" s="155"/>
      <c r="J3" s="155"/>
      <c r="K3" s="155"/>
    </row>
    <row r="4" spans="1:12" x14ac:dyDescent="0.25">
      <c r="F4" s="154" t="s">
        <v>13</v>
      </c>
      <c r="G4" s="154"/>
      <c r="H4" s="154"/>
      <c r="I4" s="154"/>
      <c r="J4" s="154"/>
      <c r="K4" s="154"/>
    </row>
    <row r="5" spans="1:12" x14ac:dyDescent="0.25">
      <c r="A5" s="76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x14ac:dyDescent="0.25">
      <c r="A6" s="105" t="s">
        <v>15</v>
      </c>
      <c r="B6" s="106"/>
      <c r="C6" s="106"/>
      <c r="D6" s="106"/>
      <c r="E6" s="107"/>
      <c r="F6" s="105" t="s">
        <v>16</v>
      </c>
      <c r="G6" s="106"/>
      <c r="H6" s="106"/>
      <c r="I6" s="106"/>
      <c r="J6" s="107"/>
      <c r="K6" s="138" t="s">
        <v>17</v>
      </c>
    </row>
    <row r="7" spans="1:12" x14ac:dyDescent="0.25">
      <c r="A7" s="108"/>
      <c r="B7" s="109"/>
      <c r="C7" s="109"/>
      <c r="D7" s="109"/>
      <c r="E7" s="110"/>
      <c r="F7" s="37" t="s">
        <v>18</v>
      </c>
      <c r="G7" s="38" t="s">
        <v>0</v>
      </c>
      <c r="H7" s="38" t="s">
        <v>19</v>
      </c>
      <c r="I7" s="38" t="s">
        <v>0</v>
      </c>
      <c r="J7" s="39" t="s">
        <v>20</v>
      </c>
      <c r="K7" s="139"/>
    </row>
    <row r="8" spans="1:12" ht="15" customHeight="1" x14ac:dyDescent="0.25">
      <c r="A8" s="149" t="s">
        <v>21</v>
      </c>
      <c r="B8" s="150"/>
      <c r="C8" s="150"/>
      <c r="D8" s="150"/>
      <c r="E8" s="151"/>
      <c r="F8" s="4"/>
      <c r="G8" s="5"/>
      <c r="H8" s="5"/>
      <c r="I8" s="5"/>
      <c r="J8" s="6"/>
      <c r="K8" s="7"/>
      <c r="L8" s="8"/>
    </row>
    <row r="9" spans="1:12" x14ac:dyDescent="0.25">
      <c r="A9" s="142" t="s">
        <v>22</v>
      </c>
      <c r="B9" s="143"/>
      <c r="C9" s="143"/>
      <c r="D9" s="143"/>
      <c r="E9" s="144"/>
      <c r="F9" s="9"/>
      <c r="G9" s="10"/>
      <c r="H9" s="10"/>
      <c r="I9" s="10"/>
      <c r="J9" s="11"/>
      <c r="K9" s="12"/>
    </row>
    <row r="10" spans="1:12" ht="27" customHeight="1" x14ac:dyDescent="0.25">
      <c r="A10" s="146" t="s">
        <v>23</v>
      </c>
      <c r="B10" s="147"/>
      <c r="C10" s="147"/>
      <c r="D10" s="147"/>
      <c r="E10" s="148"/>
      <c r="F10" s="13"/>
      <c r="G10" s="57" t="s">
        <v>0</v>
      </c>
      <c r="H10" s="66"/>
      <c r="I10" s="57" t="s">
        <v>0</v>
      </c>
      <c r="J10" s="64">
        <f>2/12</f>
        <v>0.16666666666666666</v>
      </c>
      <c r="K10" s="58">
        <f>F10*H10*J10</f>
        <v>0</v>
      </c>
    </row>
    <row r="11" spans="1:12" ht="15" customHeight="1" x14ac:dyDescent="0.25">
      <c r="A11" s="149" t="s">
        <v>21</v>
      </c>
      <c r="B11" s="150"/>
      <c r="C11" s="150"/>
      <c r="D11" s="150"/>
      <c r="E11" s="151"/>
      <c r="F11" s="4"/>
      <c r="G11" s="5"/>
      <c r="H11" s="5"/>
      <c r="I11" s="5"/>
      <c r="J11" s="6"/>
      <c r="K11" s="7"/>
    </row>
    <row r="12" spans="1:12" x14ac:dyDescent="0.25">
      <c r="A12" s="142" t="s">
        <v>22</v>
      </c>
      <c r="B12" s="143"/>
      <c r="C12" s="143"/>
      <c r="D12" s="143"/>
      <c r="E12" s="144"/>
      <c r="F12" s="9"/>
      <c r="G12" s="10"/>
      <c r="H12" s="10"/>
      <c r="I12" s="10"/>
      <c r="J12" s="11"/>
      <c r="K12" s="12"/>
    </row>
    <row r="13" spans="1:12" ht="27" customHeight="1" x14ac:dyDescent="0.25">
      <c r="A13" s="146" t="s">
        <v>23</v>
      </c>
      <c r="B13" s="147"/>
      <c r="C13" s="147"/>
      <c r="D13" s="147"/>
      <c r="E13" s="148"/>
      <c r="F13" s="13"/>
      <c r="G13" s="57" t="s">
        <v>0</v>
      </c>
      <c r="H13" s="65"/>
      <c r="I13" s="57" t="s">
        <v>0</v>
      </c>
      <c r="J13" s="64">
        <f>2/12</f>
        <v>0.16666666666666666</v>
      </c>
      <c r="K13" s="58">
        <f>F13*H13*J13</f>
        <v>0</v>
      </c>
    </row>
    <row r="14" spans="1:12" ht="15" customHeight="1" x14ac:dyDescent="0.25">
      <c r="A14" s="149" t="s">
        <v>21</v>
      </c>
      <c r="B14" s="150"/>
      <c r="C14" s="150"/>
      <c r="D14" s="150"/>
      <c r="E14" s="151"/>
      <c r="F14" s="4"/>
      <c r="G14" s="5"/>
      <c r="H14" s="5"/>
      <c r="I14" s="5"/>
      <c r="J14" s="6"/>
      <c r="K14" s="7"/>
    </row>
    <row r="15" spans="1:12" x14ac:dyDescent="0.25">
      <c r="A15" s="142" t="s">
        <v>22</v>
      </c>
      <c r="B15" s="143"/>
      <c r="C15" s="143"/>
      <c r="D15" s="143"/>
      <c r="E15" s="144"/>
      <c r="F15" s="9"/>
      <c r="G15" s="10"/>
      <c r="H15" s="10"/>
      <c r="I15" s="10"/>
      <c r="J15" s="11"/>
      <c r="K15" s="12"/>
    </row>
    <row r="16" spans="1:12" ht="27" customHeight="1" x14ac:dyDescent="0.25">
      <c r="A16" s="146" t="s">
        <v>23</v>
      </c>
      <c r="B16" s="147"/>
      <c r="C16" s="147"/>
      <c r="D16" s="147"/>
      <c r="E16" s="148"/>
      <c r="F16" s="13"/>
      <c r="G16" s="57" t="s">
        <v>0</v>
      </c>
      <c r="H16" s="65"/>
      <c r="I16" s="57" t="s">
        <v>0</v>
      </c>
      <c r="J16" s="64">
        <f>2/12</f>
        <v>0.16666666666666666</v>
      </c>
      <c r="K16" s="58">
        <f>F16*H16*J16</f>
        <v>0</v>
      </c>
    </row>
    <row r="17" spans="1:16" ht="15" customHeight="1" x14ac:dyDescent="0.25">
      <c r="A17" s="149" t="s">
        <v>21</v>
      </c>
      <c r="B17" s="150"/>
      <c r="C17" s="150"/>
      <c r="D17" s="150"/>
      <c r="E17" s="151"/>
      <c r="F17" s="4"/>
      <c r="G17" s="5"/>
      <c r="H17" s="5"/>
      <c r="I17" s="5"/>
      <c r="J17" s="6"/>
      <c r="K17" s="7"/>
    </row>
    <row r="18" spans="1:16" x14ac:dyDescent="0.25">
      <c r="A18" s="142" t="s">
        <v>22</v>
      </c>
      <c r="B18" s="143"/>
      <c r="C18" s="143"/>
      <c r="D18" s="143"/>
      <c r="E18" s="144"/>
      <c r="F18" s="9"/>
      <c r="G18" s="10"/>
      <c r="H18" s="10"/>
      <c r="I18" s="10"/>
      <c r="J18" s="11"/>
      <c r="K18" s="12"/>
    </row>
    <row r="19" spans="1:16" ht="27" customHeight="1" x14ac:dyDescent="0.25">
      <c r="A19" s="146" t="s">
        <v>23</v>
      </c>
      <c r="B19" s="147"/>
      <c r="C19" s="147"/>
      <c r="D19" s="147"/>
      <c r="E19" s="148"/>
      <c r="F19" s="13"/>
      <c r="G19" s="57" t="s">
        <v>0</v>
      </c>
      <c r="H19" s="65"/>
      <c r="I19" s="57" t="s">
        <v>0</v>
      </c>
      <c r="J19" s="64">
        <f>2/12</f>
        <v>0.16666666666666666</v>
      </c>
      <c r="K19" s="58">
        <f>F19*H19*J19</f>
        <v>0</v>
      </c>
    </row>
    <row r="20" spans="1:16" ht="15" customHeight="1" x14ac:dyDescent="0.25">
      <c r="A20" s="149" t="s">
        <v>21</v>
      </c>
      <c r="B20" s="150"/>
      <c r="C20" s="150"/>
      <c r="D20" s="150"/>
      <c r="E20" s="151"/>
      <c r="F20" s="4"/>
      <c r="G20" s="5"/>
      <c r="H20" s="5"/>
      <c r="I20" s="5"/>
      <c r="J20" s="6"/>
      <c r="K20" s="7"/>
    </row>
    <row r="21" spans="1:16" ht="15" customHeight="1" x14ac:dyDescent="0.25">
      <c r="A21" s="142" t="s">
        <v>22</v>
      </c>
      <c r="B21" s="143"/>
      <c r="C21" s="143"/>
      <c r="D21" s="143"/>
      <c r="E21" s="144"/>
      <c r="F21" s="9"/>
      <c r="G21" s="10"/>
      <c r="H21" s="10"/>
      <c r="I21" s="10"/>
      <c r="J21" s="11"/>
      <c r="K21" s="12"/>
    </row>
    <row r="22" spans="1:16" ht="27" customHeight="1" x14ac:dyDescent="0.25">
      <c r="A22" s="146" t="s">
        <v>23</v>
      </c>
      <c r="B22" s="147"/>
      <c r="C22" s="147"/>
      <c r="D22" s="147"/>
      <c r="E22" s="148"/>
      <c r="F22" s="13"/>
      <c r="G22" s="57" t="s">
        <v>0</v>
      </c>
      <c r="H22" s="65"/>
      <c r="I22" s="57" t="s">
        <v>0</v>
      </c>
      <c r="J22" s="64">
        <f>2/12</f>
        <v>0.16666666666666666</v>
      </c>
      <c r="K22" s="58">
        <f>F22*H22*J22</f>
        <v>0</v>
      </c>
    </row>
    <row r="23" spans="1:16" ht="20.25" customHeight="1" x14ac:dyDescent="0.25">
      <c r="A23" s="14"/>
      <c r="B23" s="14"/>
      <c r="C23" s="14"/>
      <c r="D23" s="145" t="s">
        <v>24</v>
      </c>
      <c r="E23" s="145"/>
      <c r="F23" s="40" t="s">
        <v>1</v>
      </c>
      <c r="G23" s="14"/>
      <c r="H23" s="67">
        <f>SUM(H8:H22)</f>
        <v>0</v>
      </c>
      <c r="I23" s="14"/>
      <c r="J23" s="14"/>
      <c r="K23" s="41">
        <f>SUM(K8:K22)</f>
        <v>0</v>
      </c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6" x14ac:dyDescent="0.25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59"/>
    </row>
    <row r="26" spans="1:16" ht="27" customHeight="1" x14ac:dyDescent="0.25">
      <c r="A26" s="111" t="s">
        <v>26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6" ht="27.75" customHeight="1" x14ac:dyDescent="0.25">
      <c r="A27" s="105" t="s">
        <v>27</v>
      </c>
      <c r="B27" s="106"/>
      <c r="C27" s="106"/>
      <c r="D27" s="106"/>
      <c r="E27" s="107"/>
      <c r="F27" s="105" t="s">
        <v>16</v>
      </c>
      <c r="G27" s="106"/>
      <c r="H27" s="106"/>
      <c r="I27" s="106"/>
      <c r="J27" s="107"/>
      <c r="K27" s="138" t="s">
        <v>17</v>
      </c>
    </row>
    <row r="28" spans="1:16" x14ac:dyDescent="0.25">
      <c r="A28" s="108"/>
      <c r="B28" s="109"/>
      <c r="C28" s="109"/>
      <c r="D28" s="109"/>
      <c r="E28" s="110"/>
      <c r="F28" s="42" t="s">
        <v>28</v>
      </c>
      <c r="G28" s="38" t="s">
        <v>0</v>
      </c>
      <c r="H28" s="38" t="s">
        <v>29</v>
      </c>
      <c r="I28" s="38" t="s">
        <v>0</v>
      </c>
      <c r="J28" s="39"/>
      <c r="K28" s="139"/>
    </row>
    <row r="29" spans="1:16" ht="15" customHeight="1" x14ac:dyDescent="0.25">
      <c r="A29" s="141" t="s">
        <v>30</v>
      </c>
      <c r="B29" s="141"/>
      <c r="C29" s="141"/>
      <c r="D29" s="141"/>
      <c r="E29" s="141"/>
      <c r="F29" s="43">
        <f>K23</f>
        <v>0</v>
      </c>
      <c r="G29" s="47" t="s">
        <v>0</v>
      </c>
      <c r="H29" s="44">
        <v>6.2E-2</v>
      </c>
      <c r="I29" s="15"/>
      <c r="J29" s="16"/>
      <c r="K29" s="49">
        <f>F29*H29</f>
        <v>0</v>
      </c>
      <c r="M29" s="156" t="s">
        <v>93</v>
      </c>
      <c r="N29" s="156"/>
      <c r="O29" s="156"/>
      <c r="P29" s="156"/>
    </row>
    <row r="30" spans="1:16" ht="15" customHeight="1" x14ac:dyDescent="0.25">
      <c r="A30" s="140" t="s">
        <v>31</v>
      </c>
      <c r="B30" s="140"/>
      <c r="C30" s="140"/>
      <c r="D30" s="140"/>
      <c r="E30" s="140"/>
      <c r="F30" s="43">
        <f>K23</f>
        <v>0</v>
      </c>
      <c r="G30" s="47" t="s">
        <v>0</v>
      </c>
      <c r="H30" s="44">
        <v>1.4500000000000001E-2</v>
      </c>
      <c r="I30" s="15"/>
      <c r="J30" s="16"/>
      <c r="K30" s="49">
        <f>F30*H30</f>
        <v>0</v>
      </c>
      <c r="M30" s="156" t="s">
        <v>93</v>
      </c>
      <c r="N30" s="156"/>
      <c r="O30" s="156"/>
      <c r="P30" s="156"/>
    </row>
    <row r="31" spans="1:16" ht="15" customHeight="1" x14ac:dyDescent="0.25">
      <c r="A31" s="141" t="s">
        <v>32</v>
      </c>
      <c r="B31" s="141"/>
      <c r="C31" s="141"/>
      <c r="D31" s="141"/>
      <c r="E31" s="141"/>
      <c r="F31" s="43">
        <f>K23</f>
        <v>0</v>
      </c>
      <c r="G31" s="47" t="s">
        <v>0</v>
      </c>
      <c r="H31" s="17"/>
      <c r="I31" s="18"/>
      <c r="J31" s="19"/>
      <c r="K31" s="49">
        <f>F31*H31</f>
        <v>0</v>
      </c>
      <c r="M31" s="30"/>
      <c r="N31" s="30"/>
      <c r="O31" s="30"/>
      <c r="P31" s="30"/>
    </row>
    <row r="32" spans="1:16" ht="15" customHeight="1" x14ac:dyDescent="0.25">
      <c r="A32" s="141" t="s">
        <v>33</v>
      </c>
      <c r="B32" s="141"/>
      <c r="C32" s="141"/>
      <c r="D32" s="141"/>
      <c r="E32" s="141"/>
      <c r="F32" s="43">
        <f>K23</f>
        <v>0</v>
      </c>
      <c r="G32" s="47" t="s">
        <v>0</v>
      </c>
      <c r="H32" s="20"/>
      <c r="I32" s="15"/>
      <c r="J32" s="16"/>
      <c r="K32" s="50">
        <f>F32*H32</f>
        <v>0</v>
      </c>
      <c r="M32" s="30"/>
      <c r="N32" s="30"/>
      <c r="O32" s="30"/>
      <c r="P32" s="30"/>
    </row>
    <row r="33" spans="1:16" ht="15" customHeight="1" x14ac:dyDescent="0.25">
      <c r="A33" s="140" t="s">
        <v>34</v>
      </c>
      <c r="B33" s="140"/>
      <c r="C33" s="140"/>
      <c r="D33" s="140"/>
      <c r="E33" s="140"/>
      <c r="F33" s="45">
        <f>H23</f>
        <v>0</v>
      </c>
      <c r="G33" s="47" t="s">
        <v>0</v>
      </c>
      <c r="H33" s="46">
        <v>0</v>
      </c>
      <c r="I33" s="47" t="s">
        <v>0</v>
      </c>
      <c r="J33" s="48">
        <v>7000</v>
      </c>
      <c r="K33" s="50">
        <f>F33*H33*J33</f>
        <v>0</v>
      </c>
      <c r="M33" s="80" t="s">
        <v>95</v>
      </c>
      <c r="N33" s="80"/>
      <c r="O33" s="80"/>
      <c r="P33" s="80"/>
    </row>
    <row r="34" spans="1:16" ht="15" customHeight="1" x14ac:dyDescent="0.25">
      <c r="A34" s="141" t="s">
        <v>35</v>
      </c>
      <c r="B34" s="141"/>
      <c r="C34" s="141"/>
      <c r="D34" s="141"/>
      <c r="E34" s="141"/>
      <c r="F34" s="21"/>
      <c r="G34" s="22"/>
      <c r="H34" s="23"/>
      <c r="I34" s="22"/>
      <c r="J34" s="24"/>
      <c r="K34" s="25"/>
      <c r="M34" s="30"/>
      <c r="N34" s="30"/>
      <c r="O34" s="30"/>
      <c r="P34" s="30"/>
    </row>
    <row r="35" spans="1:16" ht="15" customHeight="1" x14ac:dyDescent="0.25">
      <c r="A35" s="132"/>
      <c r="B35" s="133"/>
      <c r="C35" s="133"/>
      <c r="D35" s="133"/>
      <c r="E35" s="134"/>
      <c r="F35" s="102" t="s">
        <v>36</v>
      </c>
      <c r="G35" s="103"/>
      <c r="H35" s="103"/>
      <c r="I35" s="103"/>
      <c r="J35" s="104"/>
      <c r="K35" s="51">
        <f>SUM(K29:K34)</f>
        <v>0</v>
      </c>
      <c r="M35" s="30"/>
      <c r="N35" s="30"/>
      <c r="O35" s="30"/>
      <c r="P35" s="30"/>
    </row>
    <row r="36" spans="1:16" x14ac:dyDescent="0.25">
      <c r="A36" s="132"/>
      <c r="B36" s="133"/>
      <c r="C36" s="133"/>
      <c r="D36" s="133"/>
      <c r="E36" s="134"/>
      <c r="F36" s="136" t="s">
        <v>37</v>
      </c>
      <c r="G36" s="103"/>
      <c r="H36" s="103"/>
      <c r="I36" s="103"/>
      <c r="J36" s="104"/>
      <c r="K36" s="51">
        <f>K23+K35</f>
        <v>0</v>
      </c>
      <c r="M36" s="30"/>
      <c r="N36" s="30"/>
      <c r="O36" s="30"/>
      <c r="P36" s="30"/>
    </row>
    <row r="37" spans="1:16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M37" s="30"/>
      <c r="N37" s="30"/>
      <c r="O37" s="30"/>
      <c r="P37" s="30"/>
    </row>
    <row r="38" spans="1:16" x14ac:dyDescent="0.25">
      <c r="A38" s="137" t="s">
        <v>54</v>
      </c>
      <c r="B38" s="137"/>
      <c r="C38" s="137"/>
      <c r="D38" s="137"/>
      <c r="E38" s="3"/>
      <c r="F38" s="3"/>
      <c r="G38" s="3"/>
      <c r="H38" s="3"/>
      <c r="I38" s="3"/>
      <c r="J38" s="3"/>
      <c r="K38" s="14"/>
      <c r="M38" s="30"/>
      <c r="N38" s="30"/>
      <c r="O38" s="30"/>
      <c r="P38" s="30"/>
    </row>
    <row r="39" spans="1:16" ht="15.75" customHeight="1" x14ac:dyDescent="0.25">
      <c r="A39" s="111" t="s">
        <v>55</v>
      </c>
      <c r="B39" s="111"/>
      <c r="C39" s="111"/>
      <c r="D39" s="111"/>
      <c r="E39" s="111"/>
      <c r="F39" s="111"/>
      <c r="G39" s="111"/>
      <c r="H39" s="111"/>
      <c r="I39" s="111"/>
      <c r="J39" s="111"/>
      <c r="K39" s="26"/>
      <c r="M39" s="30"/>
      <c r="N39" s="30"/>
      <c r="O39" s="30"/>
      <c r="P39" s="30"/>
    </row>
    <row r="40" spans="1:16" ht="15" customHeight="1" x14ac:dyDescent="0.25">
      <c r="A40" s="105" t="s">
        <v>38</v>
      </c>
      <c r="B40" s="106"/>
      <c r="C40" s="106"/>
      <c r="D40" s="106"/>
      <c r="E40" s="107"/>
      <c r="F40" s="105" t="s">
        <v>16</v>
      </c>
      <c r="G40" s="106"/>
      <c r="H40" s="106"/>
      <c r="I40" s="106"/>
      <c r="J40" s="107"/>
      <c r="K40" s="107" t="s">
        <v>17</v>
      </c>
      <c r="M40" s="30"/>
      <c r="N40" s="30"/>
      <c r="O40" s="30"/>
      <c r="P40" s="30"/>
    </row>
    <row r="41" spans="1:16" x14ac:dyDescent="0.25">
      <c r="A41" s="108"/>
      <c r="B41" s="109"/>
      <c r="C41" s="109"/>
      <c r="D41" s="109"/>
      <c r="E41" s="110"/>
      <c r="F41" s="42" t="s">
        <v>39</v>
      </c>
      <c r="G41" s="38" t="s">
        <v>0</v>
      </c>
      <c r="H41" s="38" t="s">
        <v>29</v>
      </c>
      <c r="I41" s="38"/>
      <c r="J41" s="39"/>
      <c r="K41" s="110"/>
      <c r="M41" s="30"/>
      <c r="N41" s="30"/>
      <c r="O41" s="30"/>
      <c r="P41" s="30"/>
    </row>
    <row r="42" spans="1:16" x14ac:dyDescent="0.25">
      <c r="A42" s="112" t="s">
        <v>40</v>
      </c>
      <c r="B42" s="113"/>
      <c r="C42" s="113"/>
      <c r="D42" s="113"/>
      <c r="E42" s="114"/>
      <c r="F42" s="27"/>
      <c r="G42" s="52" t="s">
        <v>0</v>
      </c>
      <c r="H42" s="53">
        <v>0.56000000000000005</v>
      </c>
      <c r="I42" s="61"/>
      <c r="J42" s="60"/>
      <c r="K42" s="54">
        <f>F42*H42</f>
        <v>0</v>
      </c>
      <c r="M42" s="156" t="s">
        <v>93</v>
      </c>
      <c r="N42" s="156"/>
      <c r="O42" s="156"/>
      <c r="P42" s="156"/>
    </row>
    <row r="43" spans="1:16" ht="30" customHeight="1" x14ac:dyDescent="0.25">
      <c r="A43" s="115"/>
      <c r="B43" s="116"/>
      <c r="C43" s="116"/>
      <c r="D43" s="116"/>
      <c r="E43" s="117"/>
      <c r="F43" s="118" t="s">
        <v>2</v>
      </c>
      <c r="G43" s="119"/>
      <c r="H43" s="119"/>
      <c r="I43" s="119"/>
      <c r="J43" s="120"/>
      <c r="K43" s="51">
        <f>SUM(K42:K42)</f>
        <v>0</v>
      </c>
      <c r="M43" s="79"/>
      <c r="N43" s="30"/>
      <c r="O43" s="30"/>
      <c r="P43" s="30"/>
    </row>
    <row r="44" spans="1:16" s="30" customFormat="1" ht="30" customHeight="1" x14ac:dyDescent="0.25">
      <c r="A44" s="121"/>
      <c r="B44" s="121"/>
      <c r="C44" s="121"/>
      <c r="D44" s="121"/>
      <c r="E44" s="121"/>
      <c r="F44" s="122"/>
      <c r="G44" s="122"/>
      <c r="H44" s="122"/>
      <c r="I44" s="122"/>
      <c r="J44" s="122"/>
      <c r="K44" s="28"/>
      <c r="L44" s="29"/>
    </row>
    <row r="45" spans="1:16" ht="29.25" customHeight="1" x14ac:dyDescent="0.25">
      <c r="A45" s="126" t="s">
        <v>44</v>
      </c>
      <c r="B45" s="127"/>
      <c r="C45" s="127"/>
      <c r="D45" s="127"/>
      <c r="E45" s="128"/>
      <c r="F45" s="105" t="s">
        <v>45</v>
      </c>
      <c r="G45" s="106"/>
      <c r="H45" s="106"/>
      <c r="I45" s="106"/>
      <c r="J45" s="107"/>
      <c r="K45" s="138" t="s">
        <v>17</v>
      </c>
    </row>
    <row r="46" spans="1:16" ht="15" customHeight="1" x14ac:dyDescent="0.25">
      <c r="A46" s="129"/>
      <c r="B46" s="130"/>
      <c r="C46" s="130"/>
      <c r="D46" s="130"/>
      <c r="E46" s="131"/>
      <c r="F46" s="42" t="s">
        <v>17</v>
      </c>
      <c r="G46" s="38"/>
      <c r="H46" s="38"/>
      <c r="I46" s="38"/>
      <c r="J46" s="39"/>
      <c r="K46" s="139"/>
    </row>
    <row r="47" spans="1:16" ht="15" customHeight="1" x14ac:dyDescent="0.25">
      <c r="A47" s="194" t="s">
        <v>121</v>
      </c>
      <c r="B47" s="195"/>
      <c r="C47" s="195"/>
      <c r="D47" s="195"/>
      <c r="E47" s="196"/>
      <c r="F47" s="27"/>
      <c r="G47" s="31"/>
      <c r="H47" s="32"/>
      <c r="I47" s="33"/>
      <c r="J47" s="34"/>
      <c r="K47" s="54">
        <f>F47</f>
        <v>0</v>
      </c>
    </row>
    <row r="48" spans="1:16" ht="30" customHeight="1" x14ac:dyDescent="0.25">
      <c r="A48" s="164" t="s">
        <v>122</v>
      </c>
      <c r="B48" s="165"/>
      <c r="C48" s="165"/>
      <c r="D48" s="165"/>
      <c r="E48" s="166"/>
      <c r="F48" s="27"/>
      <c r="G48" s="31"/>
      <c r="H48" s="32"/>
      <c r="I48" s="33"/>
      <c r="J48" s="34"/>
      <c r="K48" s="54">
        <f t="shared" ref="K48:K63" si="0">F48</f>
        <v>0</v>
      </c>
    </row>
    <row r="49" spans="1:16" ht="15" customHeight="1" x14ac:dyDescent="0.25">
      <c r="A49" s="164" t="s">
        <v>123</v>
      </c>
      <c r="B49" s="165"/>
      <c r="C49" s="165"/>
      <c r="D49" s="165"/>
      <c r="E49" s="166"/>
      <c r="F49" s="27"/>
      <c r="G49" s="31"/>
      <c r="H49" s="32"/>
      <c r="I49" s="33"/>
      <c r="J49" s="34"/>
      <c r="K49" s="54">
        <f t="shared" si="0"/>
        <v>0</v>
      </c>
    </row>
    <row r="50" spans="1:16" ht="15" customHeight="1" x14ac:dyDescent="0.25">
      <c r="A50" s="197" t="s">
        <v>53</v>
      </c>
      <c r="B50" s="198"/>
      <c r="C50" s="198"/>
      <c r="D50" s="198"/>
      <c r="E50" s="199"/>
      <c r="F50" s="27"/>
      <c r="G50" s="31"/>
      <c r="H50" s="32"/>
      <c r="I50" s="33"/>
      <c r="J50" s="34"/>
      <c r="K50" s="54">
        <f t="shared" si="0"/>
        <v>0</v>
      </c>
    </row>
    <row r="51" spans="1:16" ht="15" customHeight="1" x14ac:dyDescent="0.25">
      <c r="A51" s="95" t="s">
        <v>49</v>
      </c>
      <c r="B51" s="96"/>
      <c r="C51" s="96"/>
      <c r="D51" s="96"/>
      <c r="E51" s="97"/>
      <c r="F51" s="27"/>
      <c r="G51" s="31"/>
      <c r="H51" s="32"/>
      <c r="I51" s="33"/>
      <c r="J51" s="34"/>
      <c r="K51" s="54">
        <f t="shared" si="0"/>
        <v>0</v>
      </c>
    </row>
    <row r="52" spans="1:16" ht="15" customHeight="1" x14ac:dyDescent="0.25">
      <c r="A52" s="95" t="s">
        <v>50</v>
      </c>
      <c r="B52" s="96"/>
      <c r="C52" s="96"/>
      <c r="D52" s="96"/>
      <c r="E52" s="97"/>
      <c r="F52" s="27"/>
      <c r="G52" s="31"/>
      <c r="H52" s="32"/>
      <c r="I52" s="33"/>
      <c r="J52" s="34"/>
      <c r="K52" s="54">
        <f t="shared" si="0"/>
        <v>0</v>
      </c>
    </row>
    <row r="53" spans="1:16" ht="15" customHeight="1" x14ac:dyDescent="0.25">
      <c r="A53" s="95" t="s">
        <v>51</v>
      </c>
      <c r="B53" s="96"/>
      <c r="C53" s="96"/>
      <c r="D53" s="96"/>
      <c r="E53" s="97"/>
      <c r="F53" s="27"/>
      <c r="G53" s="31"/>
      <c r="H53" s="32"/>
      <c r="I53" s="33"/>
      <c r="J53" s="34"/>
      <c r="K53" s="54">
        <f t="shared" si="0"/>
        <v>0</v>
      </c>
    </row>
    <row r="54" spans="1:16" ht="15" customHeight="1" x14ac:dyDescent="0.25">
      <c r="A54" s="95" t="s">
        <v>52</v>
      </c>
      <c r="B54" s="96"/>
      <c r="C54" s="96"/>
      <c r="D54" s="96"/>
      <c r="E54" s="97"/>
      <c r="F54" s="27"/>
      <c r="G54" s="31"/>
      <c r="H54" s="32"/>
      <c r="I54" s="33"/>
      <c r="J54" s="34"/>
      <c r="K54" s="54">
        <f t="shared" si="0"/>
        <v>0</v>
      </c>
    </row>
    <row r="55" spans="1:16" ht="15" customHeight="1" x14ac:dyDescent="0.25">
      <c r="A55" s="95" t="s">
        <v>48</v>
      </c>
      <c r="B55" s="96"/>
      <c r="C55" s="96"/>
      <c r="D55" s="96"/>
      <c r="E55" s="97"/>
      <c r="F55" s="27"/>
      <c r="G55" s="31"/>
      <c r="H55" s="32"/>
      <c r="I55" s="33"/>
      <c r="J55" s="34"/>
      <c r="K55" s="54">
        <f t="shared" si="0"/>
        <v>0</v>
      </c>
    </row>
    <row r="56" spans="1:16" ht="15" customHeight="1" x14ac:dyDescent="0.25">
      <c r="A56" s="164" t="s">
        <v>124</v>
      </c>
      <c r="B56" s="165"/>
      <c r="C56" s="165"/>
      <c r="D56" s="165"/>
      <c r="E56" s="166"/>
      <c r="F56" s="27"/>
      <c r="G56" s="31"/>
      <c r="H56" s="32"/>
      <c r="I56" s="33"/>
      <c r="J56" s="34"/>
      <c r="K56" s="54">
        <f t="shared" si="0"/>
        <v>0</v>
      </c>
    </row>
    <row r="57" spans="1:16" ht="15" customHeight="1" x14ac:dyDescent="0.25">
      <c r="A57" s="164" t="s">
        <v>125</v>
      </c>
      <c r="B57" s="165"/>
      <c r="C57" s="165"/>
      <c r="D57" s="165"/>
      <c r="E57" s="166"/>
      <c r="F57" s="27"/>
      <c r="G57" s="31"/>
      <c r="H57" s="32"/>
      <c r="I57" s="33"/>
      <c r="J57" s="34"/>
      <c r="K57" s="54">
        <f t="shared" si="0"/>
        <v>0</v>
      </c>
    </row>
    <row r="58" spans="1:16" ht="15" customHeight="1" x14ac:dyDescent="0.25">
      <c r="A58" s="164" t="s">
        <v>126</v>
      </c>
      <c r="B58" s="165"/>
      <c r="C58" s="165"/>
      <c r="D58" s="165"/>
      <c r="E58" s="166"/>
      <c r="F58" s="27"/>
      <c r="G58" s="31"/>
      <c r="H58" s="32"/>
      <c r="I58" s="33"/>
      <c r="J58" s="34"/>
      <c r="K58" s="54">
        <f t="shared" si="0"/>
        <v>0</v>
      </c>
    </row>
    <row r="59" spans="1:16" ht="15" customHeight="1" x14ac:dyDescent="0.25">
      <c r="A59" s="92" t="s">
        <v>127</v>
      </c>
      <c r="B59" s="93"/>
      <c r="C59" s="93"/>
      <c r="D59" s="93"/>
      <c r="E59" s="94"/>
      <c r="F59" s="27"/>
      <c r="G59" s="31"/>
      <c r="H59" s="32"/>
      <c r="I59" s="33"/>
      <c r="J59" s="34"/>
      <c r="K59" s="54">
        <f t="shared" si="0"/>
        <v>0</v>
      </c>
      <c r="M59" s="81" t="s">
        <v>94</v>
      </c>
      <c r="N59" s="77"/>
      <c r="O59" s="77"/>
      <c r="P59" s="77"/>
    </row>
    <row r="60" spans="1:16" ht="15" customHeight="1" x14ac:dyDescent="0.25">
      <c r="A60" s="95"/>
      <c r="B60" s="96"/>
      <c r="C60" s="96"/>
      <c r="D60" s="96"/>
      <c r="E60" s="97"/>
      <c r="F60" s="27"/>
      <c r="G60" s="31"/>
      <c r="H60" s="32"/>
      <c r="I60" s="33"/>
      <c r="J60" s="34"/>
      <c r="K60" s="54">
        <f t="shared" si="0"/>
        <v>0</v>
      </c>
    </row>
    <row r="61" spans="1:16" ht="15" customHeight="1" x14ac:dyDescent="0.25">
      <c r="A61" s="95"/>
      <c r="B61" s="96"/>
      <c r="C61" s="96"/>
      <c r="D61" s="96"/>
      <c r="E61" s="97"/>
      <c r="F61" s="27"/>
      <c r="G61" s="31"/>
      <c r="H61" s="32"/>
      <c r="I61" s="33"/>
      <c r="J61" s="34"/>
      <c r="K61" s="54">
        <f>F61</f>
        <v>0</v>
      </c>
    </row>
    <row r="62" spans="1:16" ht="15" customHeight="1" x14ac:dyDescent="0.25">
      <c r="A62" s="95"/>
      <c r="B62" s="96"/>
      <c r="C62" s="96"/>
      <c r="D62" s="96"/>
      <c r="E62" s="97"/>
      <c r="F62" s="27"/>
      <c r="G62" s="31"/>
      <c r="H62" s="32"/>
      <c r="I62" s="33"/>
      <c r="J62" s="34"/>
      <c r="K62" s="54">
        <f t="shared" si="0"/>
        <v>0</v>
      </c>
    </row>
    <row r="63" spans="1:16" ht="15" customHeight="1" x14ac:dyDescent="0.25">
      <c r="A63" s="95"/>
      <c r="B63" s="96"/>
      <c r="C63" s="96"/>
      <c r="D63" s="96"/>
      <c r="E63" s="97"/>
      <c r="F63" s="27"/>
      <c r="G63" s="31"/>
      <c r="H63" s="32"/>
      <c r="I63" s="33"/>
      <c r="J63" s="34"/>
      <c r="K63" s="54">
        <f t="shared" si="0"/>
        <v>0</v>
      </c>
    </row>
    <row r="64" spans="1:16" ht="15" customHeight="1" x14ac:dyDescent="0.25">
      <c r="A64" s="86" t="s">
        <v>47</v>
      </c>
      <c r="B64" s="87"/>
      <c r="C64" s="87"/>
      <c r="D64" s="87"/>
      <c r="E64" s="88"/>
      <c r="F64" s="98"/>
      <c r="G64" s="99"/>
      <c r="H64" s="99"/>
      <c r="I64" s="99"/>
      <c r="J64" s="100"/>
      <c r="K64" s="62">
        <f>SUM(K47:K63)</f>
        <v>0</v>
      </c>
    </row>
    <row r="65" spans="1:11" ht="15" customHeight="1" x14ac:dyDescent="0.25">
      <c r="A65" s="86" t="s">
        <v>46</v>
      </c>
      <c r="B65" s="87"/>
      <c r="C65" s="87"/>
      <c r="D65" s="87"/>
      <c r="E65" s="88"/>
      <c r="F65" s="98"/>
      <c r="G65" s="99"/>
      <c r="H65" s="99"/>
      <c r="I65" s="99"/>
      <c r="J65" s="100"/>
      <c r="K65" s="62">
        <f>K36+K43+K64</f>
        <v>0</v>
      </c>
    </row>
    <row r="66" spans="1:11" ht="45.75" customHeight="1" x14ac:dyDescent="0.25">
      <c r="A66" s="123" t="s">
        <v>41</v>
      </c>
      <c r="B66" s="124"/>
      <c r="C66" s="125"/>
      <c r="D66" s="78" t="s">
        <v>42</v>
      </c>
      <c r="E66" s="56"/>
      <c r="F66" s="89" t="s">
        <v>43</v>
      </c>
      <c r="G66" s="90"/>
      <c r="H66" s="90"/>
      <c r="I66" s="90"/>
      <c r="J66" s="91"/>
      <c r="K66" s="51">
        <f>E66*K65</f>
        <v>0</v>
      </c>
    </row>
    <row r="67" spans="1:11" x14ac:dyDescent="0.25">
      <c r="A67" s="135"/>
      <c r="B67" s="135"/>
      <c r="C67" s="135"/>
      <c r="D67" s="135"/>
      <c r="E67" s="135"/>
      <c r="K67" s="35"/>
    </row>
    <row r="68" spans="1:11" x14ac:dyDescent="0.25">
      <c r="A68" s="101" t="s">
        <v>56</v>
      </c>
      <c r="B68" s="101"/>
      <c r="C68" s="101"/>
      <c r="K68" s="55">
        <f>SUM(K65:K66)</f>
        <v>0</v>
      </c>
    </row>
  </sheetData>
  <sheetProtection algorithmName="SHA-512" hashValue="oWYNeEos6iIh2sfaYeAlknlQkHlje2jS7D11q4km9hh4tPMwCTpVJzUhBmGC7mPdirodETSuEZJoWUHTIhC5Mg==" saltValue="++asX3g+2xUzZjtEJUYjeA==" spinCount="100000" sheet="1" objects="1" scenarios="1"/>
  <mergeCells count="78">
    <mergeCell ref="M29:P29"/>
    <mergeCell ref="M30:P30"/>
    <mergeCell ref="M42:P42"/>
    <mergeCell ref="K6:K7"/>
    <mergeCell ref="A8:E8"/>
    <mergeCell ref="A9:E9"/>
    <mergeCell ref="A1:K1"/>
    <mergeCell ref="A2:K2"/>
    <mergeCell ref="F4:K4"/>
    <mergeCell ref="F3:K3"/>
    <mergeCell ref="A21:E21"/>
    <mergeCell ref="D23:E23"/>
    <mergeCell ref="A10:E10"/>
    <mergeCell ref="F6:J6"/>
    <mergeCell ref="A6:E7"/>
    <mergeCell ref="A14:E14"/>
    <mergeCell ref="A15:E15"/>
    <mergeCell ref="A16:E16"/>
    <mergeCell ref="A20:E20"/>
    <mergeCell ref="A22:E22"/>
    <mergeCell ref="A17:E17"/>
    <mergeCell ref="A18:E18"/>
    <mergeCell ref="A19:E19"/>
    <mergeCell ref="A11:E11"/>
    <mergeCell ref="A12:E12"/>
    <mergeCell ref="A13:E13"/>
    <mergeCell ref="A27:E28"/>
    <mergeCell ref="F27:J27"/>
    <mergeCell ref="K27:K28"/>
    <mergeCell ref="A29:E29"/>
    <mergeCell ref="A26:K26"/>
    <mergeCell ref="A30:E30"/>
    <mergeCell ref="A31:E31"/>
    <mergeCell ref="A32:E32"/>
    <mergeCell ref="A33:E33"/>
    <mergeCell ref="A34:E34"/>
    <mergeCell ref="K40:K41"/>
    <mergeCell ref="A35:E35"/>
    <mergeCell ref="A67:E67"/>
    <mergeCell ref="A36:E36"/>
    <mergeCell ref="F36:J36"/>
    <mergeCell ref="A39:J39"/>
    <mergeCell ref="A38:D38"/>
    <mergeCell ref="A47:E47"/>
    <mergeCell ref="A64:E64"/>
    <mergeCell ref="F45:J45"/>
    <mergeCell ref="K45:K46"/>
    <mergeCell ref="A61:E61"/>
    <mergeCell ref="A62:E62"/>
    <mergeCell ref="A53:E53"/>
    <mergeCell ref="A54:E54"/>
    <mergeCell ref="A55:E55"/>
    <mergeCell ref="A68:C68"/>
    <mergeCell ref="F35:J35"/>
    <mergeCell ref="A40:E41"/>
    <mergeCell ref="F40:J40"/>
    <mergeCell ref="A48:E48"/>
    <mergeCell ref="A49:E49"/>
    <mergeCell ref="A50:E50"/>
    <mergeCell ref="A51:E51"/>
    <mergeCell ref="A52:E52"/>
    <mergeCell ref="A43:E43"/>
    <mergeCell ref="F43:J43"/>
    <mergeCell ref="A44:E44"/>
    <mergeCell ref="F44:J44"/>
    <mergeCell ref="A42:E42"/>
    <mergeCell ref="A66:C66"/>
    <mergeCell ref="A45:E46"/>
    <mergeCell ref="A56:E56"/>
    <mergeCell ref="F66:J66"/>
    <mergeCell ref="A57:E57"/>
    <mergeCell ref="A58:E58"/>
    <mergeCell ref="A59:E59"/>
    <mergeCell ref="A60:E60"/>
    <mergeCell ref="A63:E63"/>
    <mergeCell ref="F64:J64"/>
    <mergeCell ref="A65:E65"/>
    <mergeCell ref="F65:J65"/>
  </mergeCells>
  <phoneticPr fontId="8" type="noConversion"/>
  <pageMargins left="0.7" right="0.7" top="0.75" bottom="0.75" header="0.3" footer="0.3"/>
  <pageSetup scale="71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091D-DDFC-427E-A6C3-03C8FB9DFEEF}">
  <sheetPr>
    <tabColor rgb="FFC00000"/>
    <pageSetUpPr fitToPage="1"/>
  </sheetPr>
  <dimension ref="A1:Z70"/>
  <sheetViews>
    <sheetView zoomScale="130" zoomScaleNormal="130" zoomScalePageLayoutView="150" workbookViewId="0">
      <selection activeCell="D70" sqref="D70"/>
    </sheetView>
  </sheetViews>
  <sheetFormatPr defaultColWidth="8.85546875" defaultRowHeight="15" x14ac:dyDescent="0.25"/>
  <cols>
    <col min="1" max="3" width="8.85546875" style="1"/>
    <col min="4" max="4" width="10.140625" style="1" customWidth="1"/>
    <col min="5" max="5" width="8.85546875" style="1"/>
    <col min="6" max="6" width="14" style="1" bestFit="1" customWidth="1"/>
    <col min="7" max="7" width="4" style="1" customWidth="1"/>
    <col min="8" max="8" width="10.42578125" style="1" bestFit="1" customWidth="1"/>
    <col min="9" max="9" width="4.42578125" style="1" customWidth="1"/>
    <col min="10" max="10" width="10.42578125" style="1" bestFit="1" customWidth="1"/>
    <col min="11" max="11" width="11" style="1" bestFit="1" customWidth="1"/>
    <col min="12" max="12" width="8.85546875" style="1"/>
    <col min="13" max="13" width="7" style="1" customWidth="1"/>
    <col min="14" max="19" width="8.85546875" style="30"/>
    <col min="20" max="20" width="12.42578125" style="30" customWidth="1"/>
    <col min="21" max="21" width="11.28515625" style="30" customWidth="1"/>
    <col min="22" max="26" width="8.85546875" style="30"/>
    <col min="27" max="16384" width="8.85546875" style="1"/>
  </cols>
  <sheetData>
    <row r="1" spans="1:21" ht="24.75" customHeight="1" x14ac:dyDescent="0.25">
      <c r="A1" s="188" t="s">
        <v>57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21" x14ac:dyDescent="0.25">
      <c r="A2" s="153" t="s">
        <v>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21" ht="18.75" x14ac:dyDescent="0.3">
      <c r="A3" s="2"/>
      <c r="B3" s="2"/>
      <c r="C3" s="2"/>
      <c r="D3" s="2"/>
      <c r="E3" s="2"/>
      <c r="F3" s="155" t="s">
        <v>12</v>
      </c>
      <c r="G3" s="155"/>
      <c r="H3" s="155"/>
      <c r="I3" s="155"/>
      <c r="J3" s="155"/>
      <c r="K3" s="155"/>
      <c r="N3" s="190" t="s">
        <v>64</v>
      </c>
      <c r="O3" s="190"/>
      <c r="P3" s="190"/>
      <c r="Q3" s="190"/>
      <c r="R3" s="190"/>
      <c r="S3" s="190"/>
      <c r="T3" s="190"/>
      <c r="U3" s="190"/>
    </row>
    <row r="4" spans="1:21" x14ac:dyDescent="0.25">
      <c r="F4" s="154" t="s">
        <v>58</v>
      </c>
      <c r="G4" s="154"/>
      <c r="H4" s="154"/>
      <c r="I4" s="154"/>
      <c r="J4" s="154"/>
      <c r="K4" s="154"/>
      <c r="N4" s="190" t="s">
        <v>65</v>
      </c>
      <c r="O4" s="190"/>
      <c r="P4" s="190"/>
      <c r="Q4" s="190"/>
      <c r="R4" s="190"/>
      <c r="S4" s="190"/>
      <c r="T4" s="190"/>
      <c r="U4" s="190"/>
    </row>
    <row r="5" spans="1:21" x14ac:dyDescent="0.25">
      <c r="A5" s="76" t="s">
        <v>59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21" x14ac:dyDescent="0.25">
      <c r="A6" s="105" t="s">
        <v>61</v>
      </c>
      <c r="B6" s="106"/>
      <c r="C6" s="106"/>
      <c r="D6" s="106"/>
      <c r="E6" s="107"/>
      <c r="F6" s="105" t="s">
        <v>60</v>
      </c>
      <c r="G6" s="106"/>
      <c r="H6" s="106"/>
      <c r="I6" s="106"/>
      <c r="J6" s="107"/>
      <c r="K6" s="138" t="s">
        <v>17</v>
      </c>
    </row>
    <row r="7" spans="1:21" x14ac:dyDescent="0.25">
      <c r="A7" s="108"/>
      <c r="B7" s="109"/>
      <c r="C7" s="109"/>
      <c r="D7" s="109"/>
      <c r="E7" s="110"/>
      <c r="F7" s="37" t="s">
        <v>62</v>
      </c>
      <c r="G7" s="38" t="s">
        <v>0</v>
      </c>
      <c r="H7" s="38" t="s">
        <v>19</v>
      </c>
      <c r="I7" s="38" t="s">
        <v>0</v>
      </c>
      <c r="J7" s="39" t="s">
        <v>63</v>
      </c>
      <c r="K7" s="139"/>
    </row>
    <row r="8" spans="1:21" x14ac:dyDescent="0.25">
      <c r="A8" s="179" t="s">
        <v>3</v>
      </c>
      <c r="B8" s="180"/>
      <c r="C8" s="180"/>
      <c r="D8" s="180"/>
      <c r="E8" s="181"/>
      <c r="F8" s="4"/>
      <c r="G8" s="5"/>
      <c r="H8" s="5"/>
      <c r="I8" s="5"/>
      <c r="J8" s="6"/>
      <c r="K8" s="7"/>
      <c r="L8" s="8"/>
    </row>
    <row r="9" spans="1:21" x14ac:dyDescent="0.25">
      <c r="A9" s="182" t="s">
        <v>4</v>
      </c>
      <c r="B9" s="183"/>
      <c r="C9" s="183"/>
      <c r="D9" s="183"/>
      <c r="E9" s="184"/>
      <c r="F9" s="9"/>
      <c r="G9" s="10"/>
      <c r="H9" s="10"/>
      <c r="I9" s="10"/>
      <c r="J9" s="11"/>
      <c r="K9" s="12"/>
    </row>
    <row r="10" spans="1:21" ht="27" customHeight="1" x14ac:dyDescent="0.25">
      <c r="A10" s="185" t="s">
        <v>71</v>
      </c>
      <c r="B10" s="186"/>
      <c r="C10" s="186"/>
      <c r="D10" s="186"/>
      <c r="E10" s="187"/>
      <c r="F10" s="68">
        <v>70000</v>
      </c>
      <c r="G10" s="57" t="s">
        <v>0</v>
      </c>
      <c r="H10" s="69">
        <v>0.1</v>
      </c>
      <c r="I10" s="57" t="s">
        <v>0</v>
      </c>
      <c r="J10" s="64">
        <v>0.16669999999999999</v>
      </c>
      <c r="K10" s="58">
        <f>F10*H10*J10</f>
        <v>1166.8999999999999</v>
      </c>
      <c r="N10" s="82" t="s">
        <v>102</v>
      </c>
      <c r="O10" s="82"/>
      <c r="P10" s="82"/>
      <c r="Q10" s="82"/>
      <c r="R10" s="82"/>
      <c r="S10" s="82"/>
      <c r="T10" s="82"/>
      <c r="U10" s="82"/>
    </row>
    <row r="11" spans="1:21" ht="15" customHeight="1" x14ac:dyDescent="0.25">
      <c r="A11" s="179" t="s">
        <v>5</v>
      </c>
      <c r="B11" s="180"/>
      <c r="C11" s="180"/>
      <c r="D11" s="180"/>
      <c r="E11" s="181"/>
      <c r="F11" s="4"/>
      <c r="G11" s="5"/>
      <c r="H11" s="5"/>
      <c r="I11" s="5"/>
      <c r="J11" s="6"/>
      <c r="K11" s="7"/>
      <c r="N11" s="161" t="s">
        <v>66</v>
      </c>
      <c r="O11" s="161"/>
      <c r="P11" s="161"/>
      <c r="Q11" s="161"/>
      <c r="R11" s="161"/>
      <c r="S11" s="161"/>
      <c r="T11" s="161"/>
      <c r="U11" s="161"/>
    </row>
    <row r="12" spans="1:21" x14ac:dyDescent="0.25">
      <c r="A12" s="182" t="s">
        <v>96</v>
      </c>
      <c r="B12" s="183"/>
      <c r="C12" s="183"/>
      <c r="D12" s="183"/>
      <c r="E12" s="184"/>
      <c r="F12" s="9"/>
      <c r="G12" s="10"/>
      <c r="H12" s="10"/>
      <c r="I12" s="10"/>
      <c r="J12" s="11"/>
      <c r="K12" s="12"/>
      <c r="N12" s="82" t="s">
        <v>103</v>
      </c>
      <c r="O12" s="82"/>
      <c r="P12" s="82"/>
      <c r="Q12" s="82"/>
      <c r="R12" s="82"/>
      <c r="S12" s="82"/>
      <c r="T12" s="82"/>
      <c r="U12" s="82"/>
    </row>
    <row r="13" spans="1:21" ht="27" customHeight="1" x14ac:dyDescent="0.25">
      <c r="A13" s="185" t="s">
        <v>97</v>
      </c>
      <c r="B13" s="186"/>
      <c r="C13" s="186"/>
      <c r="D13" s="186"/>
      <c r="E13" s="187"/>
      <c r="F13" s="68">
        <v>40000</v>
      </c>
      <c r="G13" s="57" t="s">
        <v>0</v>
      </c>
      <c r="H13" s="69">
        <v>0.45</v>
      </c>
      <c r="I13" s="57" t="s">
        <v>0</v>
      </c>
      <c r="J13" s="64">
        <v>0.16669999999999999</v>
      </c>
      <c r="K13" s="58">
        <f>F13*H13*J13</f>
        <v>3000.6</v>
      </c>
    </row>
    <row r="14" spans="1:21" ht="15" customHeight="1" x14ac:dyDescent="0.25">
      <c r="A14" s="179" t="s">
        <v>6</v>
      </c>
      <c r="B14" s="180"/>
      <c r="C14" s="180"/>
      <c r="D14" s="180"/>
      <c r="E14" s="181"/>
      <c r="F14" s="4"/>
      <c r="G14" s="5"/>
      <c r="H14" s="5"/>
      <c r="I14" s="5"/>
      <c r="J14" s="6"/>
      <c r="K14" s="7"/>
      <c r="N14" s="193"/>
      <c r="O14" s="193"/>
      <c r="P14" s="192"/>
    </row>
    <row r="15" spans="1:21" x14ac:dyDescent="0.25">
      <c r="A15" s="182" t="s">
        <v>73</v>
      </c>
      <c r="B15" s="183"/>
      <c r="C15" s="183"/>
      <c r="D15" s="183"/>
      <c r="E15" s="184"/>
      <c r="F15" s="9"/>
      <c r="G15" s="10"/>
      <c r="H15" s="10"/>
      <c r="I15" s="10"/>
      <c r="J15" s="11"/>
      <c r="K15" s="12"/>
      <c r="N15" s="193"/>
      <c r="O15" s="193"/>
      <c r="P15" s="192"/>
    </row>
    <row r="16" spans="1:21" ht="27" customHeight="1" x14ac:dyDescent="0.25">
      <c r="A16" s="185" t="s">
        <v>74</v>
      </c>
      <c r="B16" s="186"/>
      <c r="C16" s="186"/>
      <c r="D16" s="186"/>
      <c r="E16" s="187"/>
      <c r="F16" s="68">
        <v>50000</v>
      </c>
      <c r="G16" s="57" t="s">
        <v>0</v>
      </c>
      <c r="H16" s="69">
        <v>0.2</v>
      </c>
      <c r="I16" s="57" t="s">
        <v>0</v>
      </c>
      <c r="J16" s="64">
        <v>0.16669999999999999</v>
      </c>
      <c r="K16" s="58">
        <f>F16*H16*J16</f>
        <v>1666.9999999999998</v>
      </c>
      <c r="N16" s="83"/>
      <c r="Q16" s="84"/>
      <c r="R16" s="85"/>
    </row>
    <row r="17" spans="1:22" ht="15" customHeight="1" x14ac:dyDescent="0.25">
      <c r="A17" s="179" t="s">
        <v>8</v>
      </c>
      <c r="B17" s="180"/>
      <c r="C17" s="180"/>
      <c r="D17" s="180"/>
      <c r="E17" s="181"/>
      <c r="F17" s="4"/>
      <c r="G17" s="5"/>
      <c r="H17" s="5"/>
      <c r="I17" s="5"/>
      <c r="J17" s="6"/>
      <c r="K17" s="7"/>
    </row>
    <row r="18" spans="1:22" x14ac:dyDescent="0.25">
      <c r="A18" s="182" t="s">
        <v>98</v>
      </c>
      <c r="B18" s="183"/>
      <c r="C18" s="183"/>
      <c r="D18" s="183"/>
      <c r="E18" s="184"/>
      <c r="F18" s="9"/>
      <c r="G18" s="10"/>
      <c r="H18" s="10"/>
      <c r="I18" s="10"/>
      <c r="J18" s="11"/>
      <c r="K18" s="12"/>
    </row>
    <row r="19" spans="1:22" ht="27" customHeight="1" x14ac:dyDescent="0.25">
      <c r="A19" s="185" t="s">
        <v>99</v>
      </c>
      <c r="B19" s="186"/>
      <c r="C19" s="186"/>
      <c r="D19" s="186"/>
      <c r="E19" s="187"/>
      <c r="F19" s="68">
        <v>45000</v>
      </c>
      <c r="G19" s="57" t="s">
        <v>0</v>
      </c>
      <c r="H19" s="69">
        <v>0.15</v>
      </c>
      <c r="I19" s="57" t="s">
        <v>0</v>
      </c>
      <c r="J19" s="64">
        <v>0.16669999999999999</v>
      </c>
      <c r="K19" s="58">
        <f>F19*H19*J19</f>
        <v>1125.2249999999999</v>
      </c>
    </row>
    <row r="20" spans="1:22" ht="15" customHeight="1" x14ac:dyDescent="0.25">
      <c r="A20" s="179" t="s">
        <v>7</v>
      </c>
      <c r="B20" s="180"/>
      <c r="C20" s="180"/>
      <c r="D20" s="180"/>
      <c r="E20" s="181"/>
      <c r="F20" s="4"/>
      <c r="G20" s="5"/>
      <c r="H20" s="5"/>
      <c r="I20" s="5"/>
      <c r="J20" s="6"/>
      <c r="K20" s="7"/>
    </row>
    <row r="21" spans="1:22" ht="15" customHeight="1" x14ac:dyDescent="0.25">
      <c r="A21" s="182" t="s">
        <v>100</v>
      </c>
      <c r="B21" s="183"/>
      <c r="C21" s="183"/>
      <c r="D21" s="183"/>
      <c r="E21" s="184"/>
      <c r="F21" s="9"/>
      <c r="G21" s="10"/>
      <c r="H21" s="10"/>
      <c r="I21" s="10"/>
      <c r="J21" s="11"/>
      <c r="K21" s="12"/>
    </row>
    <row r="22" spans="1:22" ht="27" customHeight="1" x14ac:dyDescent="0.25">
      <c r="A22" s="185" t="s">
        <v>101</v>
      </c>
      <c r="B22" s="186"/>
      <c r="C22" s="186"/>
      <c r="D22" s="186"/>
      <c r="E22" s="187"/>
      <c r="F22" s="68">
        <v>35000</v>
      </c>
      <c r="G22" s="57" t="s">
        <v>0</v>
      </c>
      <c r="H22" s="69">
        <v>0.05</v>
      </c>
      <c r="I22" s="57" t="s">
        <v>0</v>
      </c>
      <c r="J22" s="64">
        <v>0.16669999999999999</v>
      </c>
      <c r="K22" s="58">
        <f>F22*H22*J22</f>
        <v>291.72499999999997</v>
      </c>
    </row>
    <row r="23" spans="1:22" ht="20.25" customHeight="1" x14ac:dyDescent="0.25">
      <c r="A23" s="14"/>
      <c r="B23" s="14"/>
      <c r="C23" s="14"/>
      <c r="D23" s="145" t="s">
        <v>72</v>
      </c>
      <c r="E23" s="145"/>
      <c r="F23" s="40" t="s">
        <v>1</v>
      </c>
      <c r="G23" s="14"/>
      <c r="H23" s="67">
        <f>SUM(H8:H22)</f>
        <v>0.95000000000000007</v>
      </c>
      <c r="I23" s="14"/>
      <c r="J23" s="14"/>
      <c r="K23" s="41">
        <f>SUM(K8:K22)</f>
        <v>7251.4500000000007</v>
      </c>
    </row>
    <row r="24" spans="1:2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2" x14ac:dyDescent="0.25">
      <c r="A25" s="76" t="s">
        <v>75</v>
      </c>
      <c r="B25" s="76"/>
      <c r="C25" s="76"/>
      <c r="D25" s="76"/>
      <c r="E25" s="76"/>
      <c r="F25" s="76"/>
      <c r="G25" s="76"/>
      <c r="H25" s="76"/>
      <c r="I25" s="76"/>
      <c r="J25" s="76"/>
      <c r="K25" s="59"/>
    </row>
    <row r="26" spans="1:22" ht="27" customHeight="1" x14ac:dyDescent="0.25">
      <c r="A26" s="111" t="s">
        <v>76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22" ht="27.75" customHeight="1" x14ac:dyDescent="0.25">
      <c r="A27" s="105" t="s">
        <v>61</v>
      </c>
      <c r="B27" s="106"/>
      <c r="C27" s="106"/>
      <c r="D27" s="106"/>
      <c r="E27" s="107"/>
      <c r="F27" s="105" t="s">
        <v>60</v>
      </c>
      <c r="G27" s="106"/>
      <c r="H27" s="106"/>
      <c r="I27" s="106"/>
      <c r="J27" s="107"/>
      <c r="K27" s="138" t="s">
        <v>17</v>
      </c>
    </row>
    <row r="28" spans="1:22" x14ac:dyDescent="0.25">
      <c r="A28" s="108"/>
      <c r="B28" s="109"/>
      <c r="C28" s="109"/>
      <c r="D28" s="109"/>
      <c r="E28" s="110"/>
      <c r="F28" s="42" t="s">
        <v>28</v>
      </c>
      <c r="G28" s="38" t="s">
        <v>0</v>
      </c>
      <c r="H28" s="38" t="s">
        <v>29</v>
      </c>
      <c r="I28" s="38" t="s">
        <v>0</v>
      </c>
      <c r="J28" s="39"/>
      <c r="K28" s="139"/>
    </row>
    <row r="29" spans="1:22" ht="15" customHeight="1" x14ac:dyDescent="0.25">
      <c r="A29" s="112" t="s">
        <v>85</v>
      </c>
      <c r="B29" s="113"/>
      <c r="C29" s="113"/>
      <c r="D29" s="113"/>
      <c r="E29" s="114"/>
      <c r="F29" s="43">
        <f>K23</f>
        <v>7251.4500000000007</v>
      </c>
      <c r="G29" s="47" t="s">
        <v>0</v>
      </c>
      <c r="H29" s="44">
        <v>6.2E-2</v>
      </c>
      <c r="I29" s="15"/>
      <c r="J29" s="16"/>
      <c r="K29" s="49">
        <f>F29*H29</f>
        <v>449.58990000000006</v>
      </c>
      <c r="N29" s="30" t="s">
        <v>84</v>
      </c>
    </row>
    <row r="30" spans="1:22" ht="15" customHeight="1" x14ac:dyDescent="0.25">
      <c r="A30" s="170" t="s">
        <v>86</v>
      </c>
      <c r="B30" s="171"/>
      <c r="C30" s="171"/>
      <c r="D30" s="171"/>
      <c r="E30" s="172"/>
      <c r="F30" s="43">
        <f>K23</f>
        <v>7251.4500000000007</v>
      </c>
      <c r="G30" s="47" t="s">
        <v>0</v>
      </c>
      <c r="H30" s="44">
        <v>1.4500000000000001E-2</v>
      </c>
      <c r="I30" s="15"/>
      <c r="J30" s="16"/>
      <c r="K30" s="49">
        <f>F30*H30</f>
        <v>105.14602500000002</v>
      </c>
    </row>
    <row r="31" spans="1:22" ht="15" customHeight="1" x14ac:dyDescent="0.25">
      <c r="A31" s="112" t="s">
        <v>87</v>
      </c>
      <c r="B31" s="113"/>
      <c r="C31" s="113"/>
      <c r="D31" s="113"/>
      <c r="E31" s="114"/>
      <c r="F31" s="43">
        <f>K23</f>
        <v>7251.4500000000007</v>
      </c>
      <c r="G31" s="47" t="s">
        <v>0</v>
      </c>
      <c r="H31" s="70">
        <v>7.0000000000000001E-3</v>
      </c>
      <c r="I31" s="18"/>
      <c r="J31" s="19"/>
      <c r="K31" s="49">
        <f>F31*H31</f>
        <v>50.760150000000003</v>
      </c>
      <c r="N31" s="162" t="s">
        <v>70</v>
      </c>
      <c r="O31" s="162"/>
      <c r="P31" s="162"/>
      <c r="Q31" s="162"/>
      <c r="R31" s="162"/>
      <c r="S31" s="162"/>
      <c r="T31" s="162"/>
      <c r="U31" s="162"/>
      <c r="V31" s="162"/>
    </row>
    <row r="32" spans="1:22" ht="15" customHeight="1" x14ac:dyDescent="0.25">
      <c r="A32" s="112" t="s">
        <v>88</v>
      </c>
      <c r="B32" s="113"/>
      <c r="C32" s="113"/>
      <c r="D32" s="113"/>
      <c r="E32" s="114"/>
      <c r="F32" s="43">
        <f>K23</f>
        <v>7251.4500000000007</v>
      </c>
      <c r="G32" s="47" t="s">
        <v>0</v>
      </c>
      <c r="H32" s="71">
        <v>0.03</v>
      </c>
      <c r="I32" s="15"/>
      <c r="J32" s="16"/>
      <c r="K32" s="50">
        <f>F32*H32</f>
        <v>217.54350000000002</v>
      </c>
    </row>
    <row r="33" spans="1:25" ht="15" customHeight="1" x14ac:dyDescent="0.25">
      <c r="A33" s="170" t="s">
        <v>89</v>
      </c>
      <c r="B33" s="171"/>
      <c r="C33" s="171"/>
      <c r="D33" s="171"/>
      <c r="E33" s="172"/>
      <c r="F33" s="45">
        <v>0</v>
      </c>
      <c r="G33" s="47" t="s">
        <v>0</v>
      </c>
      <c r="H33" s="46">
        <v>0</v>
      </c>
      <c r="I33" s="47" t="s">
        <v>0</v>
      </c>
      <c r="J33" s="48">
        <v>7000</v>
      </c>
      <c r="K33" s="50">
        <f>F33*H33*J33</f>
        <v>0</v>
      </c>
      <c r="N33" s="30" t="s">
        <v>104</v>
      </c>
    </row>
    <row r="34" spans="1:25" ht="15" customHeight="1" x14ac:dyDescent="0.25">
      <c r="A34" s="112" t="s">
        <v>90</v>
      </c>
      <c r="B34" s="113"/>
      <c r="C34" s="113"/>
      <c r="D34" s="113"/>
      <c r="E34" s="114"/>
      <c r="F34" s="21"/>
      <c r="G34" s="22"/>
      <c r="H34" s="23"/>
      <c r="I34" s="22"/>
      <c r="J34" s="24"/>
      <c r="K34" s="72">
        <v>1510</v>
      </c>
      <c r="N34" s="29" t="s">
        <v>67</v>
      </c>
      <c r="O34" s="29"/>
      <c r="P34" s="29"/>
      <c r="Q34" s="29"/>
      <c r="R34" s="29"/>
      <c r="S34" s="29"/>
      <c r="T34" s="29"/>
      <c r="U34" s="29"/>
      <c r="V34" s="29"/>
      <c r="W34" s="29"/>
    </row>
    <row r="35" spans="1:25" ht="15" customHeight="1" x14ac:dyDescent="0.25">
      <c r="A35" s="132"/>
      <c r="B35" s="133"/>
      <c r="C35" s="133"/>
      <c r="D35" s="133"/>
      <c r="E35" s="134"/>
      <c r="F35" s="102" t="s">
        <v>91</v>
      </c>
      <c r="G35" s="103"/>
      <c r="H35" s="103"/>
      <c r="I35" s="103"/>
      <c r="J35" s="104"/>
      <c r="K35" s="51">
        <f>SUM(K29:K34)</f>
        <v>2333.0395749999998</v>
      </c>
      <c r="N35" s="160" t="s">
        <v>68</v>
      </c>
      <c r="O35" s="160"/>
      <c r="P35" s="160"/>
      <c r="Q35" s="160"/>
      <c r="R35" s="160"/>
      <c r="S35" s="160"/>
      <c r="T35" s="160"/>
      <c r="U35" s="160"/>
      <c r="V35" s="160"/>
      <c r="W35" s="160"/>
      <c r="X35" s="82"/>
      <c r="Y35" s="82"/>
    </row>
    <row r="36" spans="1:25" x14ac:dyDescent="0.25">
      <c r="A36" s="132"/>
      <c r="B36" s="133"/>
      <c r="C36" s="133"/>
      <c r="D36" s="133"/>
      <c r="E36" s="134"/>
      <c r="F36" s="136" t="s">
        <v>92</v>
      </c>
      <c r="G36" s="103"/>
      <c r="H36" s="103"/>
      <c r="I36" s="103"/>
      <c r="J36" s="104"/>
      <c r="K36" s="51">
        <f>K23+K35</f>
        <v>9584.4895749999996</v>
      </c>
      <c r="N36" s="160" t="s">
        <v>69</v>
      </c>
      <c r="O36" s="160"/>
      <c r="P36" s="160"/>
      <c r="Q36" s="160"/>
      <c r="R36" s="160"/>
      <c r="S36" s="160"/>
      <c r="T36" s="160"/>
      <c r="U36" s="160"/>
      <c r="V36" s="160"/>
      <c r="W36" s="160"/>
      <c r="X36" s="82"/>
      <c r="Y36" s="82"/>
    </row>
    <row r="37" spans="1:2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25" x14ac:dyDescent="0.25">
      <c r="A38" s="137" t="s">
        <v>54</v>
      </c>
      <c r="B38" s="137"/>
      <c r="C38" s="137"/>
      <c r="D38" s="137"/>
      <c r="E38" s="3"/>
      <c r="F38" s="3"/>
      <c r="G38" s="3"/>
      <c r="H38" s="3"/>
      <c r="I38" s="3"/>
      <c r="J38" s="3"/>
      <c r="K38" s="14"/>
    </row>
    <row r="39" spans="1:25" ht="15.75" customHeight="1" x14ac:dyDescent="0.25">
      <c r="A39" s="111" t="s">
        <v>77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26"/>
    </row>
    <row r="40" spans="1:25" ht="15" customHeight="1" x14ac:dyDescent="0.25">
      <c r="A40" s="105" t="s">
        <v>38</v>
      </c>
      <c r="B40" s="106"/>
      <c r="C40" s="106"/>
      <c r="D40" s="106"/>
      <c r="E40" s="107"/>
      <c r="F40" s="105" t="s">
        <v>60</v>
      </c>
      <c r="G40" s="106"/>
      <c r="H40" s="106"/>
      <c r="I40" s="106"/>
      <c r="J40" s="107"/>
      <c r="K40" s="107" t="s">
        <v>17</v>
      </c>
    </row>
    <row r="41" spans="1:25" x14ac:dyDescent="0.25">
      <c r="A41" s="108"/>
      <c r="B41" s="109"/>
      <c r="C41" s="109"/>
      <c r="D41" s="109"/>
      <c r="E41" s="110"/>
      <c r="F41" s="42" t="s">
        <v>40</v>
      </c>
      <c r="G41" s="38" t="s">
        <v>0</v>
      </c>
      <c r="H41" s="38" t="s">
        <v>29</v>
      </c>
      <c r="I41" s="38"/>
      <c r="J41" s="39"/>
      <c r="K41" s="110"/>
    </row>
    <row r="42" spans="1:25" x14ac:dyDescent="0.25">
      <c r="A42" s="112" t="s">
        <v>40</v>
      </c>
      <c r="B42" s="113"/>
      <c r="C42" s="113"/>
      <c r="D42" s="113"/>
      <c r="E42" s="114"/>
      <c r="F42" s="73">
        <v>146</v>
      </c>
      <c r="G42" s="52" t="s">
        <v>0</v>
      </c>
      <c r="H42" s="53">
        <v>0.56000000000000005</v>
      </c>
      <c r="I42" s="61"/>
      <c r="J42" s="60"/>
      <c r="K42" s="54">
        <f>F42*H42</f>
        <v>81.760000000000005</v>
      </c>
      <c r="N42" s="161" t="s">
        <v>105</v>
      </c>
      <c r="O42" s="161"/>
      <c r="P42" s="161"/>
      <c r="Q42" s="161"/>
      <c r="R42" s="161"/>
      <c r="S42" s="161"/>
      <c r="T42" s="161"/>
      <c r="U42" s="161"/>
    </row>
    <row r="43" spans="1:25" ht="18.75" customHeight="1" x14ac:dyDescent="0.25">
      <c r="A43" s="115"/>
      <c r="B43" s="116"/>
      <c r="C43" s="116"/>
      <c r="D43" s="116"/>
      <c r="E43" s="117"/>
      <c r="F43" s="118" t="s">
        <v>2</v>
      </c>
      <c r="G43" s="119"/>
      <c r="H43" s="119"/>
      <c r="I43" s="119"/>
      <c r="J43" s="120"/>
      <c r="K43" s="51">
        <f>SUM(K42:K42)</f>
        <v>81.760000000000005</v>
      </c>
      <c r="N43" s="163" t="s">
        <v>106</v>
      </c>
      <c r="O43" s="163"/>
      <c r="P43" s="163"/>
      <c r="Q43" s="163"/>
      <c r="R43" s="163"/>
      <c r="S43" s="163"/>
      <c r="T43" s="163"/>
      <c r="U43" s="163"/>
      <c r="V43" s="163"/>
    </row>
    <row r="44" spans="1:25" s="30" customFormat="1" ht="30" customHeight="1" x14ac:dyDescent="0.25">
      <c r="A44" s="121"/>
      <c r="B44" s="121"/>
      <c r="C44" s="121"/>
      <c r="D44" s="121"/>
      <c r="E44" s="121"/>
      <c r="F44" s="122"/>
      <c r="G44" s="122"/>
      <c r="H44" s="122"/>
      <c r="I44" s="122"/>
      <c r="J44" s="122"/>
      <c r="K44" s="28"/>
      <c r="L44" s="29"/>
    </row>
    <row r="45" spans="1:25" ht="29.25" customHeight="1" x14ac:dyDescent="0.25">
      <c r="A45" s="126" t="s">
        <v>44</v>
      </c>
      <c r="B45" s="127"/>
      <c r="C45" s="127"/>
      <c r="D45" s="127"/>
      <c r="E45" s="128"/>
      <c r="F45" s="105" t="s">
        <v>45</v>
      </c>
      <c r="G45" s="106"/>
      <c r="H45" s="106"/>
      <c r="I45" s="106"/>
      <c r="J45" s="107"/>
      <c r="K45" s="138" t="s">
        <v>17</v>
      </c>
    </row>
    <row r="46" spans="1:25" ht="15" customHeight="1" x14ac:dyDescent="0.25">
      <c r="A46" s="129"/>
      <c r="B46" s="130"/>
      <c r="C46" s="130"/>
      <c r="D46" s="130"/>
      <c r="E46" s="131"/>
      <c r="F46" s="42" t="s">
        <v>17</v>
      </c>
      <c r="G46" s="38"/>
      <c r="H46" s="38"/>
      <c r="I46" s="38"/>
      <c r="J46" s="39"/>
      <c r="K46" s="139"/>
    </row>
    <row r="47" spans="1:25" ht="15" customHeight="1" x14ac:dyDescent="0.25">
      <c r="A47" s="167" t="s">
        <v>121</v>
      </c>
      <c r="B47" s="168"/>
      <c r="C47" s="168"/>
      <c r="D47" s="168"/>
      <c r="E47" s="169"/>
      <c r="F47" s="73">
        <v>11000</v>
      </c>
      <c r="G47" s="31"/>
      <c r="H47" s="32"/>
      <c r="I47" s="33"/>
      <c r="J47" s="34"/>
      <c r="K47" s="54">
        <f>F47</f>
        <v>11000</v>
      </c>
      <c r="N47" s="161" t="s">
        <v>130</v>
      </c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1:25" ht="15" customHeight="1" x14ac:dyDescent="0.25">
      <c r="A48" s="157" t="s">
        <v>122</v>
      </c>
      <c r="B48" s="158"/>
      <c r="C48" s="158"/>
      <c r="D48" s="158"/>
      <c r="E48" s="159"/>
      <c r="F48" s="73">
        <v>4488</v>
      </c>
      <c r="G48" s="31"/>
      <c r="H48" s="32"/>
      <c r="I48" s="33"/>
      <c r="J48" s="34"/>
      <c r="K48" s="54">
        <f t="shared" ref="K48:K63" si="0">F48</f>
        <v>4488</v>
      </c>
      <c r="N48" s="161" t="s">
        <v>107</v>
      </c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1:24" ht="15" customHeight="1" x14ac:dyDescent="0.25">
      <c r="A49" s="157" t="s">
        <v>123</v>
      </c>
      <c r="B49" s="158"/>
      <c r="C49" s="158"/>
      <c r="D49" s="158"/>
      <c r="E49" s="159"/>
      <c r="F49" s="73">
        <v>1200</v>
      </c>
      <c r="G49" s="31"/>
      <c r="H49" s="32"/>
      <c r="I49" s="33"/>
      <c r="J49" s="34"/>
      <c r="K49" s="54">
        <f t="shared" si="0"/>
        <v>1200</v>
      </c>
      <c r="N49" s="161" t="s">
        <v>10</v>
      </c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1:24" ht="15" customHeight="1" x14ac:dyDescent="0.25">
      <c r="A50" s="173" t="s">
        <v>53</v>
      </c>
      <c r="B50" s="174"/>
      <c r="C50" s="174"/>
      <c r="D50" s="174"/>
      <c r="E50" s="175"/>
      <c r="F50" s="73">
        <v>3000</v>
      </c>
      <c r="G50" s="31"/>
      <c r="H50" s="32"/>
      <c r="I50" s="33"/>
      <c r="J50" s="34"/>
      <c r="K50" s="54">
        <f t="shared" si="0"/>
        <v>3000</v>
      </c>
      <c r="N50" s="161" t="s">
        <v>108</v>
      </c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1:24" ht="15" customHeight="1" x14ac:dyDescent="0.25">
      <c r="A51" s="170" t="s">
        <v>49</v>
      </c>
      <c r="B51" s="171"/>
      <c r="C51" s="171"/>
      <c r="D51" s="171"/>
      <c r="E51" s="172"/>
      <c r="F51" s="73">
        <v>8000</v>
      </c>
      <c r="G51" s="31"/>
      <c r="H51" s="32"/>
      <c r="I51" s="33"/>
      <c r="J51" s="34"/>
      <c r="K51" s="54">
        <f t="shared" si="0"/>
        <v>8000</v>
      </c>
      <c r="N51" s="161" t="s">
        <v>109</v>
      </c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1:24" ht="15" customHeight="1" x14ac:dyDescent="0.25">
      <c r="A52" s="170" t="s">
        <v>50</v>
      </c>
      <c r="B52" s="171"/>
      <c r="C52" s="171"/>
      <c r="D52" s="171"/>
      <c r="E52" s="172"/>
      <c r="F52" s="73">
        <v>1500</v>
      </c>
      <c r="G52" s="31"/>
      <c r="H52" s="32"/>
      <c r="I52" s="33"/>
      <c r="J52" s="34"/>
      <c r="K52" s="54">
        <f t="shared" si="0"/>
        <v>1500</v>
      </c>
      <c r="N52" s="161" t="s">
        <v>110</v>
      </c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1:24" ht="15" customHeight="1" x14ac:dyDescent="0.25">
      <c r="A53" s="170" t="s">
        <v>51</v>
      </c>
      <c r="B53" s="171"/>
      <c r="C53" s="171"/>
      <c r="D53" s="171"/>
      <c r="E53" s="172"/>
      <c r="F53" s="73">
        <v>2000</v>
      </c>
      <c r="G53" s="31"/>
      <c r="H53" s="32"/>
      <c r="I53" s="33"/>
      <c r="J53" s="34"/>
      <c r="K53" s="54">
        <f t="shared" si="0"/>
        <v>2000</v>
      </c>
      <c r="N53" s="161" t="s">
        <v>111</v>
      </c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1:24" ht="15" customHeight="1" x14ac:dyDescent="0.25">
      <c r="A54" s="170" t="s">
        <v>52</v>
      </c>
      <c r="B54" s="171"/>
      <c r="C54" s="171"/>
      <c r="D54" s="171"/>
      <c r="E54" s="172"/>
      <c r="F54" s="73">
        <v>1200</v>
      </c>
      <c r="G54" s="31"/>
      <c r="H54" s="32"/>
      <c r="I54" s="33"/>
      <c r="J54" s="34"/>
      <c r="K54" s="54">
        <f t="shared" si="0"/>
        <v>1200</v>
      </c>
      <c r="N54" s="161" t="s">
        <v>112</v>
      </c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1:24" ht="15" customHeight="1" x14ac:dyDescent="0.25">
      <c r="A55" s="170" t="s">
        <v>48</v>
      </c>
      <c r="B55" s="171"/>
      <c r="C55" s="171"/>
      <c r="D55" s="171"/>
      <c r="E55" s="172"/>
      <c r="F55" s="73">
        <v>1600</v>
      </c>
      <c r="G55" s="31"/>
      <c r="H55" s="32"/>
      <c r="I55" s="33"/>
      <c r="J55" s="34"/>
      <c r="K55" s="54">
        <f t="shared" si="0"/>
        <v>1600</v>
      </c>
      <c r="N55" s="161" t="s">
        <v>113</v>
      </c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1:24" ht="15" customHeight="1" x14ac:dyDescent="0.25">
      <c r="A56" s="157" t="s">
        <v>124</v>
      </c>
      <c r="B56" s="158"/>
      <c r="C56" s="158"/>
      <c r="D56" s="158"/>
      <c r="E56" s="159"/>
      <c r="F56" s="73"/>
      <c r="G56" s="31"/>
      <c r="H56" s="32"/>
      <c r="I56" s="33"/>
      <c r="J56" s="34"/>
      <c r="K56" s="54">
        <f t="shared" si="0"/>
        <v>0</v>
      </c>
      <c r="N56" s="161" t="s">
        <v>114</v>
      </c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1:24" ht="15" customHeight="1" x14ac:dyDescent="0.25">
      <c r="A57" s="157" t="s">
        <v>125</v>
      </c>
      <c r="B57" s="158"/>
      <c r="C57" s="158"/>
      <c r="D57" s="158"/>
      <c r="E57" s="159"/>
      <c r="F57" s="73"/>
      <c r="G57" s="31"/>
      <c r="H57" s="32"/>
      <c r="I57" s="33"/>
      <c r="J57" s="34"/>
      <c r="K57" s="54">
        <f t="shared" si="0"/>
        <v>0</v>
      </c>
      <c r="N57" s="161" t="s">
        <v>115</v>
      </c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1:24" ht="15" customHeight="1" x14ac:dyDescent="0.25">
      <c r="A58" s="157" t="s">
        <v>126</v>
      </c>
      <c r="B58" s="158"/>
      <c r="C58" s="158"/>
      <c r="D58" s="158"/>
      <c r="E58" s="159"/>
      <c r="F58" s="73"/>
      <c r="G58" s="31"/>
      <c r="H58" s="32"/>
      <c r="I58" s="33"/>
      <c r="J58" s="34"/>
      <c r="K58" s="54">
        <f t="shared" si="0"/>
        <v>0</v>
      </c>
      <c r="N58" s="161" t="s">
        <v>116</v>
      </c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1:24" ht="15" customHeight="1" x14ac:dyDescent="0.25">
      <c r="A59" s="86" t="s">
        <v>129</v>
      </c>
      <c r="B59" s="87"/>
      <c r="C59" s="87"/>
      <c r="D59" s="87"/>
      <c r="E59" s="88"/>
      <c r="F59" s="73"/>
      <c r="G59" s="31"/>
      <c r="H59" s="32"/>
      <c r="I59" s="33"/>
      <c r="J59" s="34"/>
      <c r="K59" s="54">
        <f t="shared" si="0"/>
        <v>0</v>
      </c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1:24" ht="15" customHeight="1" x14ac:dyDescent="0.25">
      <c r="A60" s="164" t="s">
        <v>128</v>
      </c>
      <c r="B60" s="165"/>
      <c r="C60" s="165"/>
      <c r="D60" s="165"/>
      <c r="E60" s="166"/>
      <c r="F60" s="73">
        <v>1800</v>
      </c>
      <c r="G60" s="31"/>
      <c r="H60" s="32"/>
      <c r="I60" s="33"/>
      <c r="J60" s="34"/>
      <c r="K60" s="54">
        <f t="shared" si="0"/>
        <v>1800</v>
      </c>
      <c r="N60" s="161" t="s">
        <v>117</v>
      </c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1:24" ht="15" customHeight="1" x14ac:dyDescent="0.25">
      <c r="A61" s="95"/>
      <c r="B61" s="96"/>
      <c r="C61" s="96"/>
      <c r="D61" s="96"/>
      <c r="E61" s="97"/>
      <c r="F61" s="27"/>
      <c r="G61" s="31"/>
      <c r="H61" s="32"/>
      <c r="I61" s="33"/>
      <c r="J61" s="34"/>
      <c r="K61" s="54">
        <f>F61</f>
        <v>0</v>
      </c>
      <c r="N61" s="191" t="s">
        <v>118</v>
      </c>
      <c r="O61" s="191"/>
      <c r="P61" s="191"/>
      <c r="Q61" s="191"/>
      <c r="R61" s="191"/>
      <c r="S61" s="191"/>
      <c r="T61" s="191"/>
      <c r="U61" s="191"/>
      <c r="V61" s="191"/>
      <c r="W61" s="191"/>
      <c r="X61" s="191"/>
    </row>
    <row r="62" spans="1:24" ht="15" customHeight="1" x14ac:dyDescent="0.25">
      <c r="A62" s="95"/>
      <c r="B62" s="96"/>
      <c r="C62" s="96"/>
      <c r="D62" s="96"/>
      <c r="E62" s="97"/>
      <c r="F62" s="27"/>
      <c r="G62" s="31"/>
      <c r="H62" s="32"/>
      <c r="I62" s="33"/>
      <c r="J62" s="34"/>
      <c r="K62" s="54">
        <f t="shared" si="0"/>
        <v>0</v>
      </c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1:24" ht="15" customHeight="1" x14ac:dyDescent="0.25">
      <c r="A63" s="95"/>
      <c r="B63" s="96"/>
      <c r="C63" s="96"/>
      <c r="D63" s="96"/>
      <c r="E63" s="97"/>
      <c r="F63" s="27"/>
      <c r="G63" s="31"/>
      <c r="H63" s="32"/>
      <c r="I63" s="33"/>
      <c r="J63" s="34"/>
      <c r="K63" s="54">
        <f t="shared" si="0"/>
        <v>0</v>
      </c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1:24" ht="15" customHeight="1" x14ac:dyDescent="0.25">
      <c r="A64" s="86" t="s">
        <v>78</v>
      </c>
      <c r="B64" s="87"/>
      <c r="C64" s="87"/>
      <c r="D64" s="87"/>
      <c r="E64" s="88"/>
      <c r="F64" s="98"/>
      <c r="G64" s="99"/>
      <c r="H64" s="99"/>
      <c r="I64" s="99"/>
      <c r="J64" s="100"/>
      <c r="K64" s="62">
        <f>SUM(K47:K63)</f>
        <v>35788</v>
      </c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1:26" ht="15" customHeight="1" x14ac:dyDescent="0.25">
      <c r="A65" s="176" t="s">
        <v>79</v>
      </c>
      <c r="B65" s="177"/>
      <c r="C65" s="177"/>
      <c r="D65" s="177"/>
      <c r="E65" s="178"/>
      <c r="F65" s="98"/>
      <c r="G65" s="99"/>
      <c r="H65" s="99"/>
      <c r="I65" s="99"/>
      <c r="J65" s="100"/>
      <c r="K65" s="62">
        <f>K36+K43+K64</f>
        <v>45454.249575000002</v>
      </c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1:26" ht="39.950000000000003" customHeight="1" x14ac:dyDescent="0.25">
      <c r="A66" s="123" t="s">
        <v>80</v>
      </c>
      <c r="B66" s="124"/>
      <c r="C66" s="125"/>
      <c r="D66" s="78" t="s">
        <v>81</v>
      </c>
      <c r="E66" s="74">
        <v>0.1</v>
      </c>
      <c r="F66" s="89" t="s">
        <v>82</v>
      </c>
      <c r="G66" s="90"/>
      <c r="H66" s="90"/>
      <c r="I66" s="90"/>
      <c r="J66" s="91"/>
      <c r="K66" s="51">
        <f>E66*K65</f>
        <v>4545.4249575000003</v>
      </c>
      <c r="N66" s="189" t="s">
        <v>119</v>
      </c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 x14ac:dyDescent="0.25">
      <c r="A67" s="135"/>
      <c r="B67" s="135"/>
      <c r="C67" s="135"/>
      <c r="D67" s="135"/>
      <c r="E67" s="135"/>
      <c r="K67" s="35"/>
    </row>
    <row r="68" spans="1:26" x14ac:dyDescent="0.25">
      <c r="A68" s="101" t="s">
        <v>56</v>
      </c>
      <c r="B68" s="101"/>
      <c r="C68" s="101"/>
      <c r="K68" s="75">
        <f>SUM(K65:K66)</f>
        <v>49999.674532500001</v>
      </c>
      <c r="N68" s="30" t="s">
        <v>83</v>
      </c>
    </row>
    <row r="70" spans="1:26" x14ac:dyDescent="0.25">
      <c r="N70" s="30" t="s">
        <v>120</v>
      </c>
    </row>
  </sheetData>
  <mergeCells count="106">
    <mergeCell ref="N66:Z66"/>
    <mergeCell ref="N11:U11"/>
    <mergeCell ref="N4:U4"/>
    <mergeCell ref="N3:U3"/>
    <mergeCell ref="N64:X64"/>
    <mergeCell ref="N65:X65"/>
    <mergeCell ref="N59:X59"/>
    <mergeCell ref="N60:X60"/>
    <mergeCell ref="N61:X61"/>
    <mergeCell ref="N62:X62"/>
    <mergeCell ref="N63:X63"/>
    <mergeCell ref="N53:X53"/>
    <mergeCell ref="N52:X52"/>
    <mergeCell ref="N51:X51"/>
    <mergeCell ref="P14:P15"/>
    <mergeCell ref="O14:O15"/>
    <mergeCell ref="N14:N15"/>
    <mergeCell ref="N50:X50"/>
    <mergeCell ref="N49:X49"/>
    <mergeCell ref="A13:E13"/>
    <mergeCell ref="A1:K1"/>
    <mergeCell ref="A2:K2"/>
    <mergeCell ref="F3:K3"/>
    <mergeCell ref="F4:K4"/>
    <mergeCell ref="A6:E7"/>
    <mergeCell ref="F6:J6"/>
    <mergeCell ref="K6:K7"/>
    <mergeCell ref="A8:E8"/>
    <mergeCell ref="A9:E9"/>
    <mergeCell ref="A10:E10"/>
    <mergeCell ref="A11:E11"/>
    <mergeCell ref="A12:E12"/>
    <mergeCell ref="A27:E28"/>
    <mergeCell ref="F27:J27"/>
    <mergeCell ref="K27:K28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D23:E23"/>
    <mergeCell ref="A26:K26"/>
    <mergeCell ref="A39:J39"/>
    <mergeCell ref="A29:E29"/>
    <mergeCell ref="A30:E30"/>
    <mergeCell ref="A31:E31"/>
    <mergeCell ref="A32:E32"/>
    <mergeCell ref="A33:E33"/>
    <mergeCell ref="A34:E34"/>
    <mergeCell ref="A35:E35"/>
    <mergeCell ref="F35:J35"/>
    <mergeCell ref="A36:E36"/>
    <mergeCell ref="F36:J36"/>
    <mergeCell ref="A38:D38"/>
    <mergeCell ref="A67:E67"/>
    <mergeCell ref="A68:C68"/>
    <mergeCell ref="A60:E60"/>
    <mergeCell ref="A61:E61"/>
    <mergeCell ref="A62:E62"/>
    <mergeCell ref="A63:E63"/>
    <mergeCell ref="A64:E64"/>
    <mergeCell ref="K45:K46"/>
    <mergeCell ref="A47:E47"/>
    <mergeCell ref="A52:E52"/>
    <mergeCell ref="A48:E48"/>
    <mergeCell ref="A49:E49"/>
    <mergeCell ref="A50:E50"/>
    <mergeCell ref="A51:E51"/>
    <mergeCell ref="A53:E53"/>
    <mergeCell ref="A65:E65"/>
    <mergeCell ref="F65:J65"/>
    <mergeCell ref="A66:C66"/>
    <mergeCell ref="F66:J66"/>
    <mergeCell ref="F64:J64"/>
    <mergeCell ref="A54:E54"/>
    <mergeCell ref="A55:E55"/>
    <mergeCell ref="A56:E56"/>
    <mergeCell ref="A57:E57"/>
    <mergeCell ref="A58:E58"/>
    <mergeCell ref="A59:E59"/>
    <mergeCell ref="N35:W35"/>
    <mergeCell ref="N36:W36"/>
    <mergeCell ref="N48:X48"/>
    <mergeCell ref="N47:X47"/>
    <mergeCell ref="N31:V31"/>
    <mergeCell ref="N42:U42"/>
    <mergeCell ref="N43:V43"/>
    <mergeCell ref="N58:X58"/>
    <mergeCell ref="N57:X57"/>
    <mergeCell ref="N56:X56"/>
    <mergeCell ref="N55:X55"/>
    <mergeCell ref="N54:X54"/>
    <mergeCell ref="A44:E44"/>
    <mergeCell ref="F44:J44"/>
    <mergeCell ref="A45:E46"/>
    <mergeCell ref="F45:J45"/>
    <mergeCell ref="A40:E41"/>
    <mergeCell ref="F40:J40"/>
    <mergeCell ref="K40:K41"/>
    <mergeCell ref="A42:E42"/>
    <mergeCell ref="A43:E43"/>
    <mergeCell ref="F43:J43"/>
  </mergeCells>
  <pageMargins left="0.7" right="0.7" top="0.75" bottom="0.75" header="0.3" footer="0.3"/>
  <pageSetup scale="3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Hepner</dc:creator>
  <cp:lastModifiedBy>Karen Sayers</cp:lastModifiedBy>
  <cp:lastPrinted>2020-05-05T19:48:59Z</cp:lastPrinted>
  <dcterms:created xsi:type="dcterms:W3CDTF">2017-03-01T18:22:49Z</dcterms:created>
  <dcterms:modified xsi:type="dcterms:W3CDTF">2021-05-27T18:26:27Z</dcterms:modified>
</cp:coreProperties>
</file>